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900" activeTab="0"/>
  </bookViews>
  <sheets>
    <sheet name="Výchozí finanční model" sheetId="1" r:id="rId1"/>
    <sheet name="Nulové položky" sheetId="2" r:id="rId2"/>
    <sheet name="Zbytkové variabilní náklady" sheetId="3" r:id="rId3"/>
  </sheets>
  <definedNames>
    <definedName name="_xlnm.Print_Area" localSheetId="0">'Výchozí finanční model'!$A$1:$K$56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<sst xmlns="http://schemas.openxmlformats.org/spreadsheetml/2006/main" count="99" uniqueCount="72">
  <si>
    <t>Příloha č. 3</t>
  </si>
  <si>
    <t xml:space="preserve">Výkaz nákladů </t>
  </si>
  <si>
    <t>Položka</t>
  </si>
  <si>
    <t>Řádek</t>
  </si>
  <si>
    <t>Nabídková cena/celkové náklady</t>
  </si>
  <si>
    <t>Nabídková cena variabilní náklady (z celkových nákladů jen variabilní náklady)</t>
  </si>
  <si>
    <t>Nabídková cena fixní náklady (z celkových nákladů jen fixní náklady)</t>
  </si>
  <si>
    <t>Výkaz nákladů a výnosů</t>
  </si>
  <si>
    <t>tis. Kč</t>
  </si>
  <si>
    <t>Kč/ km</t>
  </si>
  <si>
    <t>Kč/km</t>
  </si>
  <si>
    <t>Výchozí náklady</t>
  </si>
  <si>
    <t>Pohonné hmoty a oleje</t>
  </si>
  <si>
    <t>V</t>
  </si>
  <si>
    <t>Přímý materiál a energie</t>
  </si>
  <si>
    <t>Opravy a údržba Vozidel</t>
  </si>
  <si>
    <t xml:space="preserve">Odpisy dlouhodobého majetku </t>
  </si>
  <si>
    <t>F</t>
  </si>
  <si>
    <t>Pronájem a leasing Vozidel</t>
  </si>
  <si>
    <t>Mzdové náklady</t>
  </si>
  <si>
    <t>Sociální a zdravotní pojištění</t>
  </si>
  <si>
    <t>Silniční daň</t>
  </si>
  <si>
    <t>Pojištění (zákonné, havarijní)</t>
  </si>
  <si>
    <t>Ostatní přímé náklady (variabilní část)</t>
  </si>
  <si>
    <t xml:space="preserve">Náklady na služby </t>
  </si>
  <si>
    <t>Provozní režie</t>
  </si>
  <si>
    <t>Správní režie</t>
  </si>
  <si>
    <t>Zisk</t>
  </si>
  <si>
    <t>Celkem</t>
  </si>
  <si>
    <t>počet Vozidel</t>
  </si>
  <si>
    <t>Číslo řádku</t>
  </si>
  <si>
    <t>Poznámky k řádkům</t>
  </si>
  <si>
    <t>Ostatní přímý materiál spotřebovaný přímo na vozidla- např. náhradní díly, materiál na běžné opravy, spojovací materiál, elektromateriál, čistící a mycí prostředky a potřeby, nemrznoucí směsi, pracovní a ochranné pomůcky).</t>
  </si>
  <si>
    <t xml:space="preserve">Náklady za provedené externí opravy, vyjádřené fakturami, nebo opravy ve vlastní režii, snížené o spotřebu materiálu,uvedenou na řádku 2. </t>
  </si>
  <si>
    <t xml:space="preserve">Zahrnuje účetní odpisy (podle průměrného stáří vozidel stanovené objednatelm </t>
  </si>
  <si>
    <t xml:space="preserve">Obsahuje náklady na leasing na vozidla související s provozem služeby, časově rozlišené dle platných leasingových smluv, případně pronájmy základních prostředků od externích pronajímatelů. </t>
  </si>
  <si>
    <t xml:space="preserve">Zahrnuje náklady na mzdy řidičů, technicko hospodářských pracovníků a ostatních zaměstnanců, zabezpečujících provoz </t>
  </si>
  <si>
    <t>Jde o pojistné na sociální zabezpečení, příspěvek na státní politiku zaměstnanosti, pojistné na zdravotní a nemocenské pojištění. Do kalkulace nesmí být zahrnovány náklady nad rámec zákonem stanovené povinnosti.</t>
  </si>
  <si>
    <t xml:space="preserve">Zahrnuje sazby vyhlášené zákonem o silniční dani. </t>
  </si>
  <si>
    <t>Infromační technologie, zásobování, správa majetku apod.</t>
  </si>
  <si>
    <t>Jde o osobní, věcné a finanční náklady, vznikající provozem objednávaných služeb,  které nelze určit v závislosti na  objemu dopravních nebo přepravních výkonů a které nebyly uvedeny v předchozích položkách. Jedná se o režijní náklady vlastního střediska mimo podíl režie správní</t>
  </si>
  <si>
    <t>Jde o osobní, věcné a finanční náklady, které jsou vynaloženy za účelem vytvoření a udržení podmínek pro průběh daných služeb (podíl nákladů na mzdy a zákonné odvody jednatele (vedoucího pracovníka, ředitele) poskytovatele, pracovníka odpovědného za ekonomiku podnikání, náklady na právní, daňové a účetní služby, správní poplatky apod.</t>
  </si>
  <si>
    <t>Součet</t>
  </si>
  <si>
    <t>Zbytkové variabilní náklady</t>
  </si>
  <si>
    <t>Odůvodnění položek uvedených s nulovou hodnotou</t>
  </si>
  <si>
    <t>řádek č.</t>
  </si>
  <si>
    <t>odůvodnění</t>
  </si>
  <si>
    <t>* Vzhledem k tomu, že  jednotlivé řádky tabulky obsahují náklady jak fixní, tak i variabilní, doplňte pouze do NCDDV zbytkové variabilní náklady ze smíšených položek/řádků a  vytvořete přílohu, kde je strukturujete a vyčíslíte</t>
  </si>
  <si>
    <t>typ vozidla</t>
  </si>
  <si>
    <t xml:space="preserve">Položka </t>
  </si>
  <si>
    <t>celkem</t>
  </si>
  <si>
    <t>Kč/  km</t>
  </si>
  <si>
    <t>CRPSUMkm = plánovaný  objem km všechna  Vozidla za rok</t>
  </si>
  <si>
    <t>RPSUMkm = plánovaný objem km na 1 Vozidlo za rok</t>
  </si>
  <si>
    <t xml:space="preserve">Nabídková cena - přeprava osob se sníženou schopností pohybu a orientace </t>
  </si>
  <si>
    <t>1a</t>
  </si>
  <si>
    <t>1b</t>
  </si>
  <si>
    <t>1c</t>
  </si>
  <si>
    <t>1d</t>
  </si>
  <si>
    <t>1e</t>
  </si>
  <si>
    <t>- z toho nafta</t>
  </si>
  <si>
    <t xml:space="preserve"> - z toho benzín</t>
  </si>
  <si>
    <t xml:space="preserve"> - z toho elektřina</t>
  </si>
  <si>
    <t xml:space="preserve"> -z toho  LPG</t>
  </si>
  <si>
    <t xml:space="preserve"> - z toho CNG</t>
  </si>
  <si>
    <t>3. část</t>
  </si>
  <si>
    <t>Nafta, LPG, CNG, oleje, případně benzín, maziva a příměsi, včetně spotřeby na vytápění v zimním období dle norem, specifick ydle druhu PHM v řádku 1a až 1e</t>
  </si>
  <si>
    <t>Nabídková cena pro účely hodnocení nabídek v tis. Kč</t>
  </si>
  <si>
    <t>Zbytkové variabilní náklady - rozepsat do listu zbytkové variabilní náklady položkově</t>
  </si>
  <si>
    <t>takto označené buňky vyplní účastník/poskytovatel</t>
  </si>
  <si>
    <t>takto označené buňky vyplní učastník/poskytovatel</t>
  </si>
  <si>
    <t xml:space="preserve">hodnota z takto označené buňky je hodnotícím kritériem ve smyslu čl. 10 zadávací dokumentace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</si>
</sst>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4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9"/>
      <name val="Calibri Light"/>
      <family val="1"/>
      <scheme val="major"/>
    </font>
    <font>
      <b/>
      <sz val="8"/>
      <name val="Calibri Light"/>
      <family val="1"/>
      <scheme val="major"/>
    </font>
    <font>
      <sz val="11"/>
      <name val="Calibri Light"/>
      <family val="1"/>
      <scheme val="major"/>
    </font>
    <font>
      <sz val="12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 Light"/>
      <family val="2"/>
      <scheme val="maj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28">
    <xf numFmtId="0" fontId="0" fillId="0" borderId="0" xfId="0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Alignment="1">
      <alignment horizontal="right"/>
      <protection/>
    </xf>
    <xf numFmtId="0" fontId="5" fillId="0" borderId="0" xfId="20" applyFont="1" applyAlignment="1">
      <alignment horizontal="right"/>
      <protection/>
    </xf>
    <xf numFmtId="0" fontId="5" fillId="2" borderId="1" xfId="20" applyFont="1" applyFill="1" applyBorder="1" applyAlignment="1">
      <alignment horizontal="center"/>
      <protection/>
    </xf>
    <xf numFmtId="0" fontId="5" fillId="2" borderId="2" xfId="20" applyFont="1" applyFill="1" applyBorder="1" applyAlignment="1">
      <alignment horizontal="center" vertical="center" textRotation="255" wrapText="1"/>
      <protection/>
    </xf>
    <xf numFmtId="0" fontId="7" fillId="0" borderId="0" xfId="20" applyFont="1" applyFill="1" applyBorder="1" applyAlignment="1">
      <alignment horizontal="center" wrapText="1"/>
      <protection/>
    </xf>
    <xf numFmtId="0" fontId="5" fillId="2" borderId="3" xfId="20" applyFont="1" applyFill="1" applyBorder="1" applyAlignment="1">
      <alignment wrapText="1"/>
      <protection/>
    </xf>
    <xf numFmtId="0" fontId="5" fillId="2" borderId="4" xfId="20" applyFont="1" applyFill="1" applyBorder="1" applyAlignment="1">
      <alignment horizontal="center" vertical="center" textRotation="255" wrapText="1"/>
      <protection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  <xf numFmtId="0" fontId="5" fillId="0" borderId="0" xfId="20" applyFont="1" applyFill="1" applyBorder="1" applyAlignment="1">
      <alignment horizontal="center" wrapText="1"/>
      <protection/>
    </xf>
    <xf numFmtId="0" fontId="4" fillId="0" borderId="0" xfId="20" applyFont="1" applyBorder="1">
      <alignment/>
      <protection/>
    </xf>
    <xf numFmtId="0" fontId="4" fillId="0" borderId="8" xfId="20" applyFont="1" applyBorder="1" applyAlignment="1">
      <alignment wrapText="1"/>
      <protection/>
    </xf>
    <xf numFmtId="0" fontId="5" fillId="0" borderId="9" xfId="20" applyFont="1" applyBorder="1" applyAlignment="1">
      <alignment horizontal="center" wrapText="1"/>
      <protection/>
    </xf>
    <xf numFmtId="164" fontId="4" fillId="3" borderId="10" xfId="20" applyNumberFormat="1" applyFont="1" applyFill="1" applyBorder="1" applyAlignment="1" applyProtection="1">
      <alignment horizontal="center" vertical="top" wrapText="1"/>
      <protection locked="0"/>
    </xf>
    <xf numFmtId="2" fontId="4" fillId="0" borderId="11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12" xfId="20" applyNumberFormat="1" applyFont="1" applyFill="1" applyBorder="1" applyAlignment="1" applyProtection="1">
      <alignment horizontal="center" vertical="top" wrapText="1"/>
      <protection hidden="1"/>
    </xf>
    <xf numFmtId="0" fontId="5" fillId="0" borderId="0" xfId="20" applyFont="1" applyBorder="1" applyAlignment="1">
      <alignment horizontal="center" wrapText="1"/>
      <protection/>
    </xf>
    <xf numFmtId="164" fontId="4" fillId="0" borderId="0" xfId="20" applyNumberFormat="1" applyFont="1" applyBorder="1">
      <alignment/>
      <protection/>
    </xf>
    <xf numFmtId="0" fontId="4" fillId="0" borderId="13" xfId="20" applyFont="1" applyBorder="1" applyAlignment="1">
      <alignment wrapText="1"/>
      <protection/>
    </xf>
    <xf numFmtId="0" fontId="5" fillId="0" borderId="14" xfId="20" applyFont="1" applyBorder="1" applyAlignment="1">
      <alignment horizontal="center" wrapText="1"/>
      <protection/>
    </xf>
    <xf numFmtId="2" fontId="4" fillId="0" borderId="15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16" xfId="20" applyNumberFormat="1" applyFont="1" applyFill="1" applyBorder="1" applyAlignment="1" applyProtection="1">
      <alignment horizontal="center" vertical="top" wrapText="1"/>
      <protection hidden="1"/>
    </xf>
    <xf numFmtId="2" fontId="4" fillId="0" borderId="17" xfId="20" applyNumberFormat="1" applyFont="1" applyFill="1" applyBorder="1" applyAlignment="1" applyProtection="1">
      <alignment horizontal="center" vertical="top" wrapText="1"/>
      <protection hidden="1"/>
    </xf>
    <xf numFmtId="0" fontId="5" fillId="0" borderId="18" xfId="20" applyFont="1" applyBorder="1" applyAlignment="1">
      <alignment horizontal="center" wrapText="1"/>
      <protection/>
    </xf>
    <xf numFmtId="0" fontId="5" fillId="0" borderId="19" xfId="20" applyFont="1" applyBorder="1" applyAlignment="1">
      <alignment horizontal="center" wrapText="1"/>
      <protection/>
    </xf>
    <xf numFmtId="0" fontId="4" fillId="0" borderId="20" xfId="20" applyFont="1" applyBorder="1" applyAlignment="1">
      <alignment wrapText="1"/>
      <protection/>
    </xf>
    <xf numFmtId="0" fontId="5" fillId="0" borderId="21" xfId="20" applyFont="1" applyBorder="1" applyAlignment="1">
      <alignment wrapText="1"/>
      <protection/>
    </xf>
    <xf numFmtId="0" fontId="5" fillId="0" borderId="22" xfId="20" applyFont="1" applyBorder="1" applyAlignment="1">
      <alignment horizontal="center" wrapText="1"/>
      <protection/>
    </xf>
    <xf numFmtId="0" fontId="5" fillId="0" borderId="23" xfId="20" applyFont="1" applyBorder="1" applyAlignment="1">
      <alignment wrapText="1"/>
      <protection/>
    </xf>
    <xf numFmtId="0" fontId="5" fillId="0" borderId="24" xfId="20" applyFont="1" applyBorder="1" applyAlignment="1">
      <alignment wrapText="1"/>
      <protection/>
    </xf>
    <xf numFmtId="0" fontId="5" fillId="0" borderId="15" xfId="20" applyFont="1" applyBorder="1" applyAlignment="1">
      <alignment horizontal="center" wrapText="1"/>
      <protection/>
    </xf>
    <xf numFmtId="0" fontId="5" fillId="0" borderId="25" xfId="20" applyFont="1" applyBorder="1" applyAlignment="1">
      <alignment horizontal="center" wrapText="1"/>
      <protection/>
    </xf>
    <xf numFmtId="164" fontId="4" fillId="0" borderId="0" xfId="20" applyNumberFormat="1" applyFont="1" applyBorder="1" applyAlignment="1">
      <alignment horizontal="center" wrapText="1"/>
      <protection/>
    </xf>
    <xf numFmtId="0" fontId="5" fillId="0" borderId="16" xfId="20" applyFont="1" applyBorder="1" applyAlignment="1">
      <alignment wrapText="1"/>
      <protection/>
    </xf>
    <xf numFmtId="0" fontId="5" fillId="0" borderId="26" xfId="20" applyFont="1" applyBorder="1" applyAlignment="1">
      <alignment wrapText="1"/>
      <protection/>
    </xf>
    <xf numFmtId="0" fontId="5" fillId="0" borderId="27" xfId="20" applyFont="1" applyBorder="1" applyAlignment="1">
      <alignment horizontal="center" wrapText="1"/>
      <protection/>
    </xf>
    <xf numFmtId="0" fontId="5" fillId="0" borderId="28" xfId="20" applyFont="1" applyBorder="1" applyAlignment="1">
      <alignment horizontal="center" wrapText="1"/>
      <protection/>
    </xf>
    <xf numFmtId="164" fontId="4" fillId="0" borderId="0" xfId="20" applyNumberFormat="1" applyFont="1" applyFill="1" applyBorder="1" applyAlignment="1">
      <alignment horizontal="center" wrapText="1"/>
      <protection/>
    </xf>
    <xf numFmtId="0" fontId="4" fillId="0" borderId="0" xfId="20" applyFont="1" applyAlignment="1">
      <alignment wrapText="1"/>
      <protection/>
    </xf>
    <xf numFmtId="0" fontId="8" fillId="0" borderId="0" xfId="20" applyFont="1" applyAlignment="1">
      <alignment horizontal="justify" wrapText="1"/>
      <protection/>
    </xf>
    <xf numFmtId="0" fontId="4" fillId="0" borderId="0" xfId="20" applyFont="1" applyAlignment="1">
      <alignment horizontal="center" wrapText="1"/>
      <protection/>
    </xf>
    <xf numFmtId="0" fontId="4" fillId="3" borderId="0" xfId="20" applyFont="1" applyFill="1">
      <alignment/>
      <protection/>
    </xf>
    <xf numFmtId="0" fontId="9" fillId="0" borderId="0" xfId="20" applyFont="1">
      <alignment/>
      <protection/>
    </xf>
    <xf numFmtId="0" fontId="4" fillId="0" borderId="0" xfId="20" applyFont="1" applyFill="1">
      <alignment/>
      <protection/>
    </xf>
    <xf numFmtId="0" fontId="10" fillId="0" borderId="29" xfId="20" applyFont="1" applyFill="1" applyBorder="1" applyAlignment="1">
      <alignment horizontal="center" wrapText="1"/>
      <protection/>
    </xf>
    <xf numFmtId="0" fontId="10" fillId="0" borderId="29" xfId="20" applyFont="1" applyBorder="1" applyAlignment="1">
      <alignment horizontal="center" wrapText="1"/>
      <protection/>
    </xf>
    <xf numFmtId="2" fontId="5" fillId="0" borderId="0" xfId="20" applyNumberFormat="1" applyFont="1" applyBorder="1" applyAlignment="1">
      <alignment horizontal="center" wrapText="1"/>
      <protection/>
    </xf>
    <xf numFmtId="0" fontId="3" fillId="0" borderId="0" xfId="20" applyFont="1">
      <alignment/>
      <protection/>
    </xf>
    <xf numFmtId="0" fontId="4" fillId="0" borderId="30" xfId="20" applyFont="1" applyBorder="1" applyAlignment="1">
      <alignment wrapText="1"/>
      <protection/>
    </xf>
    <xf numFmtId="0" fontId="4" fillId="4" borderId="0" xfId="20" applyFont="1" applyFill="1">
      <alignment/>
      <protection/>
    </xf>
    <xf numFmtId="0" fontId="12" fillId="0" borderId="0" xfId="0" applyFont="1"/>
    <xf numFmtId="0" fontId="13" fillId="0" borderId="31" xfId="0" applyFont="1" applyBorder="1"/>
    <xf numFmtId="0" fontId="0" fillId="0" borderId="32" xfId="0" applyBorder="1"/>
    <xf numFmtId="0" fontId="0" fillId="0" borderId="16" xfId="0" applyBorder="1"/>
    <xf numFmtId="0" fontId="0" fillId="0" borderId="16" xfId="0" applyBorder="1" applyAlignment="1">
      <alignment wrapText="1"/>
    </xf>
    <xf numFmtId="0" fontId="14" fillId="0" borderId="0" xfId="0" applyFont="1"/>
    <xf numFmtId="0" fontId="0" fillId="0" borderId="25" xfId="0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13" fillId="0" borderId="16" xfId="0" applyFont="1" applyBorder="1"/>
    <xf numFmtId="0" fontId="0" fillId="0" borderId="10" xfId="0" applyBorder="1" applyAlignment="1">
      <alignment horizontal="center" wrapText="1"/>
    </xf>
    <xf numFmtId="164" fontId="4" fillId="0" borderId="33" xfId="20" applyNumberFormat="1" applyFont="1" applyFill="1" applyBorder="1" applyAlignment="1" applyProtection="1">
      <alignment horizontal="center" vertical="top" wrapText="1"/>
      <protection hidden="1"/>
    </xf>
    <xf numFmtId="0" fontId="15" fillId="5" borderId="14" xfId="0" applyFont="1" applyFill="1" applyBorder="1" applyAlignment="1">
      <alignment horizontal="center" wrapText="1"/>
    </xf>
    <xf numFmtId="0" fontId="15" fillId="5" borderId="34" xfId="0" applyFont="1" applyFill="1" applyBorder="1" applyAlignment="1">
      <alignment horizontal="center" wrapText="1"/>
    </xf>
    <xf numFmtId="0" fontId="16" fillId="0" borderId="35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5" fillId="0" borderId="36" xfId="20" applyFont="1" applyBorder="1" applyAlignment="1">
      <alignment horizontal="center" wrapText="1"/>
      <protection/>
    </xf>
    <xf numFmtId="0" fontId="5" fillId="0" borderId="37" xfId="20" applyFont="1" applyBorder="1" applyAlignment="1">
      <alignment horizontal="center" wrapText="1"/>
      <protection/>
    </xf>
    <xf numFmtId="164" fontId="4" fillId="3" borderId="5" xfId="20" applyNumberFormat="1" applyFont="1" applyFill="1" applyBorder="1" applyAlignment="1" applyProtection="1">
      <alignment horizontal="center" vertical="top" wrapText="1"/>
      <protection locked="0"/>
    </xf>
    <xf numFmtId="2" fontId="4" fillId="0" borderId="7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6" xfId="20" applyNumberFormat="1" applyFont="1" applyFill="1" applyBorder="1" applyAlignment="1" applyProtection="1">
      <alignment horizontal="center" vertical="top" wrapText="1"/>
      <protection hidden="1"/>
    </xf>
    <xf numFmtId="4" fontId="17" fillId="6" borderId="38" xfId="20" applyNumberFormat="1" applyFont="1" applyFill="1" applyBorder="1" applyAlignment="1">
      <alignment vertical="center" wrapText="1"/>
      <protection/>
    </xf>
    <xf numFmtId="164" fontId="4" fillId="0" borderId="35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39" xfId="20" applyNumberFormat="1" applyFont="1" applyFill="1" applyBorder="1" applyAlignment="1" applyProtection="1">
      <alignment horizontal="center" vertical="top" wrapText="1"/>
      <protection hidden="1"/>
    </xf>
    <xf numFmtId="2" fontId="4" fillId="0" borderId="40" xfId="20" applyNumberFormat="1" applyFont="1" applyFill="1" applyBorder="1" applyAlignment="1" applyProtection="1">
      <alignment horizontal="center" vertical="top" wrapText="1"/>
      <protection hidden="1"/>
    </xf>
    <xf numFmtId="2" fontId="4" fillId="0" borderId="18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41" xfId="20" applyNumberFormat="1" applyFont="1" applyFill="1" applyBorder="1" applyAlignment="1" applyProtection="1">
      <alignment horizontal="center" vertical="top" wrapText="1"/>
      <protection hidden="1"/>
    </xf>
    <xf numFmtId="2" fontId="4" fillId="0" borderId="42" xfId="20" applyNumberFormat="1" applyFont="1" applyFill="1" applyBorder="1" applyAlignment="1" applyProtection="1">
      <alignment horizontal="center" vertical="top" wrapText="1"/>
      <protection hidden="1"/>
    </xf>
    <xf numFmtId="0" fontId="8" fillId="0" borderId="29" xfId="20" applyFont="1" applyBorder="1" applyAlignment="1">
      <alignment horizontal="left" wrapText="1"/>
      <protection/>
    </xf>
    <xf numFmtId="0" fontId="8" fillId="0" borderId="13" xfId="20" applyFont="1" applyBorder="1" applyAlignment="1">
      <alignment horizontal="left" wrapText="1"/>
      <protection/>
    </xf>
    <xf numFmtId="0" fontId="8" fillId="0" borderId="10" xfId="20" applyFont="1" applyBorder="1" applyAlignment="1">
      <alignment horizontal="left" wrapText="1"/>
      <protection/>
    </xf>
    <xf numFmtId="0" fontId="8" fillId="0" borderId="29" xfId="20" applyFont="1" applyBorder="1" applyAlignment="1">
      <alignment/>
      <protection/>
    </xf>
    <xf numFmtId="0" fontId="11" fillId="0" borderId="13" xfId="20" applyFont="1" applyBorder="1" applyAlignment="1">
      <alignment/>
      <protection/>
    </xf>
    <xf numFmtId="0" fontId="11" fillId="0" borderId="10" xfId="20" applyFont="1" applyBorder="1" applyAlignment="1">
      <alignment/>
      <protection/>
    </xf>
    <xf numFmtId="164" fontId="4" fillId="0" borderId="3" xfId="20" applyNumberFormat="1" applyFont="1" applyFill="1" applyBorder="1" applyAlignment="1" applyProtection="1">
      <alignment horizontal="center" wrapText="1"/>
      <protection hidden="1"/>
    </xf>
    <xf numFmtId="164" fontId="4" fillId="0" borderId="4" xfId="20" applyNumberFormat="1" applyFont="1" applyFill="1" applyBorder="1" applyAlignment="1" applyProtection="1">
      <alignment horizontal="center" wrapText="1"/>
      <protection hidden="1"/>
    </xf>
    <xf numFmtId="164" fontId="4" fillId="0" borderId="28" xfId="20" applyNumberFormat="1" applyFont="1" applyFill="1" applyBorder="1" applyAlignment="1" applyProtection="1">
      <alignment horizontal="center" wrapText="1"/>
      <protection hidden="1"/>
    </xf>
    <xf numFmtId="0" fontId="10" fillId="0" borderId="16" xfId="20" applyFont="1" applyFill="1" applyBorder="1" applyAlignment="1">
      <alignment horizontal="center" wrapText="1"/>
      <protection/>
    </xf>
    <xf numFmtId="0" fontId="11" fillId="0" borderId="16" xfId="20" applyFont="1" applyBorder="1" applyAlignment="1">
      <alignment/>
      <protection/>
    </xf>
    <xf numFmtId="0" fontId="8" fillId="0" borderId="29" xfId="20" applyFont="1" applyBorder="1" applyAlignment="1">
      <alignment wrapText="1"/>
      <protection/>
    </xf>
    <xf numFmtId="0" fontId="11" fillId="0" borderId="13" xfId="20" applyFont="1" applyBorder="1" applyAlignment="1">
      <alignment wrapText="1"/>
      <protection/>
    </xf>
    <xf numFmtId="0" fontId="11" fillId="0" borderId="10" xfId="20" applyFont="1" applyBorder="1" applyAlignment="1">
      <alignment wrapText="1"/>
      <protection/>
    </xf>
    <xf numFmtId="0" fontId="3" fillId="6" borderId="43" xfId="20" applyFont="1" applyFill="1" applyBorder="1" applyAlignment="1">
      <alignment horizontal="left" vertical="center" wrapText="1"/>
      <protection/>
    </xf>
    <xf numFmtId="0" fontId="3" fillId="6" borderId="21" xfId="20" applyFont="1" applyFill="1" applyBorder="1" applyAlignment="1">
      <alignment horizontal="left" vertical="center" wrapText="1"/>
      <protection/>
    </xf>
    <xf numFmtId="0" fontId="3" fillId="6" borderId="41" xfId="20" applyFont="1" applyFill="1" applyBorder="1" applyAlignment="1">
      <alignment horizontal="left" vertical="center" wrapText="1"/>
      <protection/>
    </xf>
    <xf numFmtId="0" fontId="5" fillId="0" borderId="44" xfId="20" applyFont="1" applyBorder="1" applyAlignment="1">
      <alignment horizontal="center" vertical="center" textRotation="255" wrapText="1"/>
      <protection/>
    </xf>
    <xf numFmtId="0" fontId="5" fillId="0" borderId="45" xfId="20" applyFont="1" applyBorder="1" applyAlignment="1">
      <alignment horizontal="center" vertical="center" textRotation="255" wrapText="1"/>
      <protection/>
    </xf>
    <xf numFmtId="0" fontId="5" fillId="0" borderId="36" xfId="20" applyFont="1" applyBorder="1" applyAlignment="1">
      <alignment horizontal="center" vertical="center" textRotation="255" wrapText="1"/>
      <protection/>
    </xf>
    <xf numFmtId="164" fontId="4" fillId="0" borderId="46" xfId="20" applyNumberFormat="1" applyFont="1" applyFill="1" applyBorder="1" applyAlignment="1" applyProtection="1">
      <alignment horizontal="center" wrapText="1"/>
      <protection hidden="1"/>
    </xf>
    <xf numFmtId="164" fontId="4" fillId="0" borderId="47" xfId="20" applyNumberFormat="1" applyFont="1" applyFill="1" applyBorder="1" applyAlignment="1" applyProtection="1">
      <alignment horizontal="center" wrapText="1"/>
      <protection hidden="1"/>
    </xf>
    <xf numFmtId="164" fontId="4" fillId="0" borderId="25" xfId="20" applyNumberFormat="1" applyFont="1" applyBorder="1" applyAlignment="1" applyProtection="1">
      <alignment horizontal="center" wrapText="1"/>
      <protection hidden="1"/>
    </xf>
    <xf numFmtId="164" fontId="4" fillId="0" borderId="46" xfId="20" applyNumberFormat="1" applyFont="1" applyBorder="1" applyAlignment="1" applyProtection="1">
      <alignment horizontal="center" wrapText="1"/>
      <protection hidden="1"/>
    </xf>
    <xf numFmtId="164" fontId="4" fillId="0" borderId="47" xfId="20" applyNumberFormat="1" applyFont="1" applyBorder="1" applyAlignment="1" applyProtection="1">
      <alignment horizontal="center" wrapText="1"/>
      <protection hidden="1"/>
    </xf>
    <xf numFmtId="164" fontId="4" fillId="0" borderId="23" xfId="20" applyNumberFormat="1" applyFont="1" applyFill="1" applyBorder="1" applyAlignment="1" applyProtection="1">
      <alignment horizontal="center" wrapText="1"/>
      <protection hidden="1"/>
    </xf>
    <xf numFmtId="164" fontId="4" fillId="0" borderId="18" xfId="20" applyNumberFormat="1" applyFont="1" applyFill="1" applyBorder="1" applyAlignment="1" applyProtection="1">
      <alignment horizontal="center" wrapText="1"/>
      <protection hidden="1"/>
    </xf>
    <xf numFmtId="164" fontId="4" fillId="0" borderId="23" xfId="20" applyNumberFormat="1" applyFont="1" applyBorder="1" applyAlignment="1" applyProtection="1">
      <alignment horizontal="center" wrapText="1"/>
      <protection hidden="1"/>
    </xf>
    <xf numFmtId="164" fontId="4" fillId="0" borderId="18" xfId="20" applyNumberFormat="1" applyFont="1" applyBorder="1" applyAlignment="1" applyProtection="1">
      <alignment horizontal="center" wrapText="1"/>
      <protection hidden="1"/>
    </xf>
    <xf numFmtId="0" fontId="7" fillId="2" borderId="48" xfId="20" applyFont="1" applyFill="1" applyBorder="1" applyAlignment="1">
      <alignment horizontal="center" wrapText="1"/>
      <protection/>
    </xf>
    <xf numFmtId="0" fontId="7" fillId="2" borderId="47" xfId="20" applyFont="1" applyFill="1" applyBorder="1" applyAlignment="1">
      <alignment horizontal="center" wrapText="1"/>
      <protection/>
    </xf>
    <xf numFmtId="0" fontId="3" fillId="0" borderId="0" xfId="20" applyFont="1" applyBorder="1" applyAlignment="1">
      <alignment horizontal="left"/>
      <protection/>
    </xf>
    <xf numFmtId="0" fontId="6" fillId="2" borderId="49" xfId="20" applyFont="1" applyFill="1" applyBorder="1" applyAlignment="1">
      <alignment horizontal="center" vertical="center" textRotation="255" wrapText="1"/>
      <protection/>
    </xf>
    <xf numFmtId="0" fontId="5" fillId="2" borderId="50" xfId="20" applyFont="1" applyFill="1" applyBorder="1" applyAlignment="1">
      <alignment horizontal="center" vertical="center" textRotation="255" wrapText="1"/>
      <protection/>
    </xf>
    <xf numFmtId="0" fontId="5" fillId="2" borderId="44" xfId="20" applyFont="1" applyFill="1" applyBorder="1" applyAlignment="1">
      <alignment horizontal="center" vertical="center" textRotation="255" wrapText="1"/>
      <protection/>
    </xf>
    <xf numFmtId="0" fontId="5" fillId="2" borderId="36" xfId="20" applyFont="1" applyFill="1" applyBorder="1" applyAlignment="1">
      <alignment horizontal="center" vertical="center" textRotation="255" wrapText="1"/>
      <protection/>
    </xf>
    <xf numFmtId="0" fontId="5" fillId="2" borderId="8" xfId="20" applyFont="1" applyFill="1" applyBorder="1" applyAlignment="1">
      <alignment horizontal="center" wrapText="1"/>
      <protection/>
    </xf>
    <xf numFmtId="0" fontId="5" fillId="2" borderId="51" xfId="20" applyFont="1" applyFill="1" applyBorder="1" applyAlignment="1">
      <alignment horizontal="center" wrapText="1"/>
      <protection/>
    </xf>
    <xf numFmtId="0" fontId="0" fillId="0" borderId="25" xfId="0" applyBorder="1" applyAlignment="1">
      <alignment horizontal="left" wrapText="1"/>
    </xf>
    <xf numFmtId="164" fontId="4" fillId="0" borderId="10" xfId="20" applyNumberFormat="1" applyFont="1" applyFill="1" applyBorder="1" applyAlignment="1" applyProtection="1">
      <alignment horizontal="center" vertical="top" wrapText="1"/>
      <protection hidden="1"/>
    </xf>
    <xf numFmtId="164" fontId="4" fillId="4" borderId="52" xfId="20" applyNumberFormat="1" applyFont="1" applyFill="1" applyBorder="1" applyAlignment="1" applyProtection="1">
      <alignment horizontal="center" vertical="top" wrapText="1"/>
      <protection locked="0"/>
    </xf>
    <xf numFmtId="164" fontId="4" fillId="4" borderId="53" xfId="20" applyNumberFormat="1" applyFont="1" applyFill="1" applyBorder="1" applyAlignment="1" applyProtection="1">
      <alignment horizontal="center" vertical="top" wrapText="1"/>
      <protection locked="0"/>
    </xf>
    <xf numFmtId="164" fontId="4" fillId="4" borderId="33" xfId="20" applyNumberFormat="1" applyFont="1" applyFill="1" applyBorder="1" applyAlignment="1" applyProtection="1">
      <alignment horizontal="center" vertical="top" wrapText="1"/>
      <protection locked="0"/>
    </xf>
    <xf numFmtId="164" fontId="4" fillId="4" borderId="16" xfId="20" applyNumberFormat="1" applyFont="1" applyFill="1" applyBorder="1" applyAlignment="1" applyProtection="1">
      <alignment horizontal="center" vertical="top" wrapText="1"/>
      <protection locked="0"/>
    </xf>
    <xf numFmtId="2" fontId="4" fillId="4" borderId="35" xfId="20" applyNumberFormat="1" applyFont="1" applyFill="1" applyBorder="1" applyAlignment="1" applyProtection="1">
      <alignment horizontal="center" vertical="top" wrapText="1"/>
      <protection locked="0"/>
    </xf>
    <xf numFmtId="164" fontId="4" fillId="4" borderId="54" xfId="20" applyNumberFormat="1" applyFont="1" applyFill="1" applyBorder="1" applyAlignment="1" applyProtection="1">
      <alignment horizontal="center" vertical="top" wrapText="1"/>
      <protection locked="0"/>
    </xf>
    <xf numFmtId="164" fontId="4" fillId="4" borderId="55" xfId="20" applyNumberFormat="1" applyFont="1" applyFill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zoomScale="115" zoomScaleNormal="115" workbookViewId="0" topLeftCell="A1">
      <selection activeCell="E5" sqref="E5"/>
    </sheetView>
  </sheetViews>
  <sheetFormatPr defaultColWidth="9.140625" defaultRowHeight="15"/>
  <cols>
    <col min="1" max="1" width="23.140625" style="1" customWidth="1"/>
    <col min="2" max="2" width="43.8515625" style="1" customWidth="1"/>
    <col min="3" max="4" width="6.421875" style="2" customWidth="1"/>
    <col min="5" max="5" width="16.8515625" style="1" customWidth="1"/>
    <col min="6" max="6" width="17.421875" style="1" customWidth="1"/>
    <col min="7" max="7" width="16.28125" style="1" customWidth="1"/>
    <col min="8" max="8" width="15.28125" style="1" customWidth="1"/>
    <col min="9" max="9" width="15.421875" style="1" customWidth="1"/>
    <col min="10" max="11" width="14.57421875" style="1" customWidth="1"/>
    <col min="12" max="12" width="25.28125" style="1" customWidth="1"/>
    <col min="13" max="13" width="10.00390625" style="1" customWidth="1"/>
    <col min="14" max="14" width="6.57421875" style="1" customWidth="1"/>
    <col min="15" max="255" width="9.140625" style="1" customWidth="1"/>
    <col min="256" max="256" width="23.140625" style="1" customWidth="1"/>
    <col min="257" max="257" width="43.8515625" style="1" customWidth="1"/>
    <col min="258" max="259" width="6.421875" style="1" customWidth="1"/>
    <col min="260" max="260" width="16.8515625" style="1" customWidth="1"/>
    <col min="261" max="261" width="17.421875" style="1" customWidth="1"/>
    <col min="262" max="262" width="16.28125" style="1" customWidth="1"/>
    <col min="263" max="263" width="15.28125" style="1" customWidth="1"/>
    <col min="264" max="264" width="15.421875" style="1" customWidth="1"/>
    <col min="265" max="267" width="14.57421875" style="1" customWidth="1"/>
    <col min="268" max="268" width="25.28125" style="1" customWidth="1"/>
    <col min="269" max="511" width="9.140625" style="1" customWidth="1"/>
    <col min="512" max="512" width="23.140625" style="1" customWidth="1"/>
    <col min="513" max="513" width="43.8515625" style="1" customWidth="1"/>
    <col min="514" max="515" width="6.421875" style="1" customWidth="1"/>
    <col min="516" max="516" width="16.8515625" style="1" customWidth="1"/>
    <col min="517" max="517" width="17.421875" style="1" customWidth="1"/>
    <col min="518" max="518" width="16.28125" style="1" customWidth="1"/>
    <col min="519" max="519" width="15.28125" style="1" customWidth="1"/>
    <col min="520" max="520" width="15.421875" style="1" customWidth="1"/>
    <col min="521" max="523" width="14.57421875" style="1" customWidth="1"/>
    <col min="524" max="524" width="25.28125" style="1" customWidth="1"/>
    <col min="525" max="767" width="9.140625" style="1" customWidth="1"/>
    <col min="768" max="768" width="23.140625" style="1" customWidth="1"/>
    <col min="769" max="769" width="43.8515625" style="1" customWidth="1"/>
    <col min="770" max="771" width="6.421875" style="1" customWidth="1"/>
    <col min="772" max="772" width="16.8515625" style="1" customWidth="1"/>
    <col min="773" max="773" width="17.421875" style="1" customWidth="1"/>
    <col min="774" max="774" width="16.28125" style="1" customWidth="1"/>
    <col min="775" max="775" width="15.28125" style="1" customWidth="1"/>
    <col min="776" max="776" width="15.421875" style="1" customWidth="1"/>
    <col min="777" max="779" width="14.57421875" style="1" customWidth="1"/>
    <col min="780" max="780" width="25.28125" style="1" customWidth="1"/>
    <col min="781" max="1023" width="9.140625" style="1" customWidth="1"/>
    <col min="1024" max="1024" width="23.140625" style="1" customWidth="1"/>
    <col min="1025" max="1025" width="43.8515625" style="1" customWidth="1"/>
    <col min="1026" max="1027" width="6.421875" style="1" customWidth="1"/>
    <col min="1028" max="1028" width="16.8515625" style="1" customWidth="1"/>
    <col min="1029" max="1029" width="17.421875" style="1" customWidth="1"/>
    <col min="1030" max="1030" width="16.28125" style="1" customWidth="1"/>
    <col min="1031" max="1031" width="15.28125" style="1" customWidth="1"/>
    <col min="1032" max="1032" width="15.421875" style="1" customWidth="1"/>
    <col min="1033" max="1035" width="14.57421875" style="1" customWidth="1"/>
    <col min="1036" max="1036" width="25.28125" style="1" customWidth="1"/>
    <col min="1037" max="1279" width="9.140625" style="1" customWidth="1"/>
    <col min="1280" max="1280" width="23.140625" style="1" customWidth="1"/>
    <col min="1281" max="1281" width="43.8515625" style="1" customWidth="1"/>
    <col min="1282" max="1283" width="6.421875" style="1" customWidth="1"/>
    <col min="1284" max="1284" width="16.8515625" style="1" customWidth="1"/>
    <col min="1285" max="1285" width="17.421875" style="1" customWidth="1"/>
    <col min="1286" max="1286" width="16.28125" style="1" customWidth="1"/>
    <col min="1287" max="1287" width="15.28125" style="1" customWidth="1"/>
    <col min="1288" max="1288" width="15.421875" style="1" customWidth="1"/>
    <col min="1289" max="1291" width="14.57421875" style="1" customWidth="1"/>
    <col min="1292" max="1292" width="25.28125" style="1" customWidth="1"/>
    <col min="1293" max="1535" width="9.140625" style="1" customWidth="1"/>
    <col min="1536" max="1536" width="23.140625" style="1" customWidth="1"/>
    <col min="1537" max="1537" width="43.8515625" style="1" customWidth="1"/>
    <col min="1538" max="1539" width="6.421875" style="1" customWidth="1"/>
    <col min="1540" max="1540" width="16.8515625" style="1" customWidth="1"/>
    <col min="1541" max="1541" width="17.421875" style="1" customWidth="1"/>
    <col min="1542" max="1542" width="16.28125" style="1" customWidth="1"/>
    <col min="1543" max="1543" width="15.28125" style="1" customWidth="1"/>
    <col min="1544" max="1544" width="15.421875" style="1" customWidth="1"/>
    <col min="1545" max="1547" width="14.57421875" style="1" customWidth="1"/>
    <col min="1548" max="1548" width="25.28125" style="1" customWidth="1"/>
    <col min="1549" max="1791" width="9.140625" style="1" customWidth="1"/>
    <col min="1792" max="1792" width="23.140625" style="1" customWidth="1"/>
    <col min="1793" max="1793" width="43.8515625" style="1" customWidth="1"/>
    <col min="1794" max="1795" width="6.421875" style="1" customWidth="1"/>
    <col min="1796" max="1796" width="16.8515625" style="1" customWidth="1"/>
    <col min="1797" max="1797" width="17.421875" style="1" customWidth="1"/>
    <col min="1798" max="1798" width="16.28125" style="1" customWidth="1"/>
    <col min="1799" max="1799" width="15.28125" style="1" customWidth="1"/>
    <col min="1800" max="1800" width="15.421875" style="1" customWidth="1"/>
    <col min="1801" max="1803" width="14.57421875" style="1" customWidth="1"/>
    <col min="1804" max="1804" width="25.28125" style="1" customWidth="1"/>
    <col min="1805" max="2047" width="9.140625" style="1" customWidth="1"/>
    <col min="2048" max="2048" width="23.140625" style="1" customWidth="1"/>
    <col min="2049" max="2049" width="43.8515625" style="1" customWidth="1"/>
    <col min="2050" max="2051" width="6.421875" style="1" customWidth="1"/>
    <col min="2052" max="2052" width="16.8515625" style="1" customWidth="1"/>
    <col min="2053" max="2053" width="17.421875" style="1" customWidth="1"/>
    <col min="2054" max="2054" width="16.28125" style="1" customWidth="1"/>
    <col min="2055" max="2055" width="15.28125" style="1" customWidth="1"/>
    <col min="2056" max="2056" width="15.421875" style="1" customWidth="1"/>
    <col min="2057" max="2059" width="14.57421875" style="1" customWidth="1"/>
    <col min="2060" max="2060" width="25.28125" style="1" customWidth="1"/>
    <col min="2061" max="2303" width="9.140625" style="1" customWidth="1"/>
    <col min="2304" max="2304" width="23.140625" style="1" customWidth="1"/>
    <col min="2305" max="2305" width="43.8515625" style="1" customWidth="1"/>
    <col min="2306" max="2307" width="6.421875" style="1" customWidth="1"/>
    <col min="2308" max="2308" width="16.8515625" style="1" customWidth="1"/>
    <col min="2309" max="2309" width="17.421875" style="1" customWidth="1"/>
    <col min="2310" max="2310" width="16.28125" style="1" customWidth="1"/>
    <col min="2311" max="2311" width="15.28125" style="1" customWidth="1"/>
    <col min="2312" max="2312" width="15.421875" style="1" customWidth="1"/>
    <col min="2313" max="2315" width="14.57421875" style="1" customWidth="1"/>
    <col min="2316" max="2316" width="25.28125" style="1" customWidth="1"/>
    <col min="2317" max="2559" width="9.140625" style="1" customWidth="1"/>
    <col min="2560" max="2560" width="23.140625" style="1" customWidth="1"/>
    <col min="2561" max="2561" width="43.8515625" style="1" customWidth="1"/>
    <col min="2562" max="2563" width="6.421875" style="1" customWidth="1"/>
    <col min="2564" max="2564" width="16.8515625" style="1" customWidth="1"/>
    <col min="2565" max="2565" width="17.421875" style="1" customWidth="1"/>
    <col min="2566" max="2566" width="16.28125" style="1" customWidth="1"/>
    <col min="2567" max="2567" width="15.28125" style="1" customWidth="1"/>
    <col min="2568" max="2568" width="15.421875" style="1" customWidth="1"/>
    <col min="2569" max="2571" width="14.57421875" style="1" customWidth="1"/>
    <col min="2572" max="2572" width="25.28125" style="1" customWidth="1"/>
    <col min="2573" max="2815" width="9.140625" style="1" customWidth="1"/>
    <col min="2816" max="2816" width="23.140625" style="1" customWidth="1"/>
    <col min="2817" max="2817" width="43.8515625" style="1" customWidth="1"/>
    <col min="2818" max="2819" width="6.421875" style="1" customWidth="1"/>
    <col min="2820" max="2820" width="16.8515625" style="1" customWidth="1"/>
    <col min="2821" max="2821" width="17.421875" style="1" customWidth="1"/>
    <col min="2822" max="2822" width="16.28125" style="1" customWidth="1"/>
    <col min="2823" max="2823" width="15.28125" style="1" customWidth="1"/>
    <col min="2824" max="2824" width="15.421875" style="1" customWidth="1"/>
    <col min="2825" max="2827" width="14.57421875" style="1" customWidth="1"/>
    <col min="2828" max="2828" width="25.28125" style="1" customWidth="1"/>
    <col min="2829" max="3071" width="9.140625" style="1" customWidth="1"/>
    <col min="3072" max="3072" width="23.140625" style="1" customWidth="1"/>
    <col min="3073" max="3073" width="43.8515625" style="1" customWidth="1"/>
    <col min="3074" max="3075" width="6.421875" style="1" customWidth="1"/>
    <col min="3076" max="3076" width="16.8515625" style="1" customWidth="1"/>
    <col min="3077" max="3077" width="17.421875" style="1" customWidth="1"/>
    <col min="3078" max="3078" width="16.28125" style="1" customWidth="1"/>
    <col min="3079" max="3079" width="15.28125" style="1" customWidth="1"/>
    <col min="3080" max="3080" width="15.421875" style="1" customWidth="1"/>
    <col min="3081" max="3083" width="14.57421875" style="1" customWidth="1"/>
    <col min="3084" max="3084" width="25.28125" style="1" customWidth="1"/>
    <col min="3085" max="3327" width="9.140625" style="1" customWidth="1"/>
    <col min="3328" max="3328" width="23.140625" style="1" customWidth="1"/>
    <col min="3329" max="3329" width="43.8515625" style="1" customWidth="1"/>
    <col min="3330" max="3331" width="6.421875" style="1" customWidth="1"/>
    <col min="3332" max="3332" width="16.8515625" style="1" customWidth="1"/>
    <col min="3333" max="3333" width="17.421875" style="1" customWidth="1"/>
    <col min="3334" max="3334" width="16.28125" style="1" customWidth="1"/>
    <col min="3335" max="3335" width="15.28125" style="1" customWidth="1"/>
    <col min="3336" max="3336" width="15.421875" style="1" customWidth="1"/>
    <col min="3337" max="3339" width="14.57421875" style="1" customWidth="1"/>
    <col min="3340" max="3340" width="25.28125" style="1" customWidth="1"/>
    <col min="3341" max="3583" width="9.140625" style="1" customWidth="1"/>
    <col min="3584" max="3584" width="23.140625" style="1" customWidth="1"/>
    <col min="3585" max="3585" width="43.8515625" style="1" customWidth="1"/>
    <col min="3586" max="3587" width="6.421875" style="1" customWidth="1"/>
    <col min="3588" max="3588" width="16.8515625" style="1" customWidth="1"/>
    <col min="3589" max="3589" width="17.421875" style="1" customWidth="1"/>
    <col min="3590" max="3590" width="16.28125" style="1" customWidth="1"/>
    <col min="3591" max="3591" width="15.28125" style="1" customWidth="1"/>
    <col min="3592" max="3592" width="15.421875" style="1" customWidth="1"/>
    <col min="3593" max="3595" width="14.57421875" style="1" customWidth="1"/>
    <col min="3596" max="3596" width="25.28125" style="1" customWidth="1"/>
    <col min="3597" max="3839" width="9.140625" style="1" customWidth="1"/>
    <col min="3840" max="3840" width="23.140625" style="1" customWidth="1"/>
    <col min="3841" max="3841" width="43.8515625" style="1" customWidth="1"/>
    <col min="3842" max="3843" width="6.421875" style="1" customWidth="1"/>
    <col min="3844" max="3844" width="16.8515625" style="1" customWidth="1"/>
    <col min="3845" max="3845" width="17.421875" style="1" customWidth="1"/>
    <col min="3846" max="3846" width="16.28125" style="1" customWidth="1"/>
    <col min="3847" max="3847" width="15.28125" style="1" customWidth="1"/>
    <col min="3848" max="3848" width="15.421875" style="1" customWidth="1"/>
    <col min="3849" max="3851" width="14.57421875" style="1" customWidth="1"/>
    <col min="3852" max="3852" width="25.28125" style="1" customWidth="1"/>
    <col min="3853" max="4095" width="9.140625" style="1" customWidth="1"/>
    <col min="4096" max="4096" width="23.140625" style="1" customWidth="1"/>
    <col min="4097" max="4097" width="43.8515625" style="1" customWidth="1"/>
    <col min="4098" max="4099" width="6.421875" style="1" customWidth="1"/>
    <col min="4100" max="4100" width="16.8515625" style="1" customWidth="1"/>
    <col min="4101" max="4101" width="17.421875" style="1" customWidth="1"/>
    <col min="4102" max="4102" width="16.28125" style="1" customWidth="1"/>
    <col min="4103" max="4103" width="15.28125" style="1" customWidth="1"/>
    <col min="4104" max="4104" width="15.421875" style="1" customWidth="1"/>
    <col min="4105" max="4107" width="14.57421875" style="1" customWidth="1"/>
    <col min="4108" max="4108" width="25.28125" style="1" customWidth="1"/>
    <col min="4109" max="4351" width="9.140625" style="1" customWidth="1"/>
    <col min="4352" max="4352" width="23.140625" style="1" customWidth="1"/>
    <col min="4353" max="4353" width="43.8515625" style="1" customWidth="1"/>
    <col min="4354" max="4355" width="6.421875" style="1" customWidth="1"/>
    <col min="4356" max="4356" width="16.8515625" style="1" customWidth="1"/>
    <col min="4357" max="4357" width="17.421875" style="1" customWidth="1"/>
    <col min="4358" max="4358" width="16.28125" style="1" customWidth="1"/>
    <col min="4359" max="4359" width="15.28125" style="1" customWidth="1"/>
    <col min="4360" max="4360" width="15.421875" style="1" customWidth="1"/>
    <col min="4361" max="4363" width="14.57421875" style="1" customWidth="1"/>
    <col min="4364" max="4364" width="25.28125" style="1" customWidth="1"/>
    <col min="4365" max="4607" width="9.140625" style="1" customWidth="1"/>
    <col min="4608" max="4608" width="23.140625" style="1" customWidth="1"/>
    <col min="4609" max="4609" width="43.8515625" style="1" customWidth="1"/>
    <col min="4610" max="4611" width="6.421875" style="1" customWidth="1"/>
    <col min="4612" max="4612" width="16.8515625" style="1" customWidth="1"/>
    <col min="4613" max="4613" width="17.421875" style="1" customWidth="1"/>
    <col min="4614" max="4614" width="16.28125" style="1" customWidth="1"/>
    <col min="4615" max="4615" width="15.28125" style="1" customWidth="1"/>
    <col min="4616" max="4616" width="15.421875" style="1" customWidth="1"/>
    <col min="4617" max="4619" width="14.57421875" style="1" customWidth="1"/>
    <col min="4620" max="4620" width="25.28125" style="1" customWidth="1"/>
    <col min="4621" max="4863" width="9.140625" style="1" customWidth="1"/>
    <col min="4864" max="4864" width="23.140625" style="1" customWidth="1"/>
    <col min="4865" max="4865" width="43.8515625" style="1" customWidth="1"/>
    <col min="4866" max="4867" width="6.421875" style="1" customWidth="1"/>
    <col min="4868" max="4868" width="16.8515625" style="1" customWidth="1"/>
    <col min="4869" max="4869" width="17.421875" style="1" customWidth="1"/>
    <col min="4870" max="4870" width="16.28125" style="1" customWidth="1"/>
    <col min="4871" max="4871" width="15.28125" style="1" customWidth="1"/>
    <col min="4872" max="4872" width="15.421875" style="1" customWidth="1"/>
    <col min="4873" max="4875" width="14.57421875" style="1" customWidth="1"/>
    <col min="4876" max="4876" width="25.28125" style="1" customWidth="1"/>
    <col min="4877" max="5119" width="9.140625" style="1" customWidth="1"/>
    <col min="5120" max="5120" width="23.140625" style="1" customWidth="1"/>
    <col min="5121" max="5121" width="43.8515625" style="1" customWidth="1"/>
    <col min="5122" max="5123" width="6.421875" style="1" customWidth="1"/>
    <col min="5124" max="5124" width="16.8515625" style="1" customWidth="1"/>
    <col min="5125" max="5125" width="17.421875" style="1" customWidth="1"/>
    <col min="5126" max="5126" width="16.28125" style="1" customWidth="1"/>
    <col min="5127" max="5127" width="15.28125" style="1" customWidth="1"/>
    <col min="5128" max="5128" width="15.421875" style="1" customWidth="1"/>
    <col min="5129" max="5131" width="14.57421875" style="1" customWidth="1"/>
    <col min="5132" max="5132" width="25.28125" style="1" customWidth="1"/>
    <col min="5133" max="5375" width="9.140625" style="1" customWidth="1"/>
    <col min="5376" max="5376" width="23.140625" style="1" customWidth="1"/>
    <col min="5377" max="5377" width="43.8515625" style="1" customWidth="1"/>
    <col min="5378" max="5379" width="6.421875" style="1" customWidth="1"/>
    <col min="5380" max="5380" width="16.8515625" style="1" customWidth="1"/>
    <col min="5381" max="5381" width="17.421875" style="1" customWidth="1"/>
    <col min="5382" max="5382" width="16.28125" style="1" customWidth="1"/>
    <col min="5383" max="5383" width="15.28125" style="1" customWidth="1"/>
    <col min="5384" max="5384" width="15.421875" style="1" customWidth="1"/>
    <col min="5385" max="5387" width="14.57421875" style="1" customWidth="1"/>
    <col min="5388" max="5388" width="25.28125" style="1" customWidth="1"/>
    <col min="5389" max="5631" width="9.140625" style="1" customWidth="1"/>
    <col min="5632" max="5632" width="23.140625" style="1" customWidth="1"/>
    <col min="5633" max="5633" width="43.8515625" style="1" customWidth="1"/>
    <col min="5634" max="5635" width="6.421875" style="1" customWidth="1"/>
    <col min="5636" max="5636" width="16.8515625" style="1" customWidth="1"/>
    <col min="5637" max="5637" width="17.421875" style="1" customWidth="1"/>
    <col min="5638" max="5638" width="16.28125" style="1" customWidth="1"/>
    <col min="5639" max="5639" width="15.28125" style="1" customWidth="1"/>
    <col min="5640" max="5640" width="15.421875" style="1" customWidth="1"/>
    <col min="5641" max="5643" width="14.57421875" style="1" customWidth="1"/>
    <col min="5644" max="5644" width="25.28125" style="1" customWidth="1"/>
    <col min="5645" max="5887" width="9.140625" style="1" customWidth="1"/>
    <col min="5888" max="5888" width="23.140625" style="1" customWidth="1"/>
    <col min="5889" max="5889" width="43.8515625" style="1" customWidth="1"/>
    <col min="5890" max="5891" width="6.421875" style="1" customWidth="1"/>
    <col min="5892" max="5892" width="16.8515625" style="1" customWidth="1"/>
    <col min="5893" max="5893" width="17.421875" style="1" customWidth="1"/>
    <col min="5894" max="5894" width="16.28125" style="1" customWidth="1"/>
    <col min="5895" max="5895" width="15.28125" style="1" customWidth="1"/>
    <col min="5896" max="5896" width="15.421875" style="1" customWidth="1"/>
    <col min="5897" max="5899" width="14.57421875" style="1" customWidth="1"/>
    <col min="5900" max="5900" width="25.28125" style="1" customWidth="1"/>
    <col min="5901" max="6143" width="9.140625" style="1" customWidth="1"/>
    <col min="6144" max="6144" width="23.140625" style="1" customWidth="1"/>
    <col min="6145" max="6145" width="43.8515625" style="1" customWidth="1"/>
    <col min="6146" max="6147" width="6.421875" style="1" customWidth="1"/>
    <col min="6148" max="6148" width="16.8515625" style="1" customWidth="1"/>
    <col min="6149" max="6149" width="17.421875" style="1" customWidth="1"/>
    <col min="6150" max="6150" width="16.28125" style="1" customWidth="1"/>
    <col min="6151" max="6151" width="15.28125" style="1" customWidth="1"/>
    <col min="6152" max="6152" width="15.421875" style="1" customWidth="1"/>
    <col min="6153" max="6155" width="14.57421875" style="1" customWidth="1"/>
    <col min="6156" max="6156" width="25.28125" style="1" customWidth="1"/>
    <col min="6157" max="6399" width="9.140625" style="1" customWidth="1"/>
    <col min="6400" max="6400" width="23.140625" style="1" customWidth="1"/>
    <col min="6401" max="6401" width="43.8515625" style="1" customWidth="1"/>
    <col min="6402" max="6403" width="6.421875" style="1" customWidth="1"/>
    <col min="6404" max="6404" width="16.8515625" style="1" customWidth="1"/>
    <col min="6405" max="6405" width="17.421875" style="1" customWidth="1"/>
    <col min="6406" max="6406" width="16.28125" style="1" customWidth="1"/>
    <col min="6407" max="6407" width="15.28125" style="1" customWidth="1"/>
    <col min="6408" max="6408" width="15.421875" style="1" customWidth="1"/>
    <col min="6409" max="6411" width="14.57421875" style="1" customWidth="1"/>
    <col min="6412" max="6412" width="25.28125" style="1" customWidth="1"/>
    <col min="6413" max="6655" width="9.140625" style="1" customWidth="1"/>
    <col min="6656" max="6656" width="23.140625" style="1" customWidth="1"/>
    <col min="6657" max="6657" width="43.8515625" style="1" customWidth="1"/>
    <col min="6658" max="6659" width="6.421875" style="1" customWidth="1"/>
    <col min="6660" max="6660" width="16.8515625" style="1" customWidth="1"/>
    <col min="6661" max="6661" width="17.421875" style="1" customWidth="1"/>
    <col min="6662" max="6662" width="16.28125" style="1" customWidth="1"/>
    <col min="6663" max="6663" width="15.28125" style="1" customWidth="1"/>
    <col min="6664" max="6664" width="15.421875" style="1" customWidth="1"/>
    <col min="6665" max="6667" width="14.57421875" style="1" customWidth="1"/>
    <col min="6668" max="6668" width="25.28125" style="1" customWidth="1"/>
    <col min="6669" max="6911" width="9.140625" style="1" customWidth="1"/>
    <col min="6912" max="6912" width="23.140625" style="1" customWidth="1"/>
    <col min="6913" max="6913" width="43.8515625" style="1" customWidth="1"/>
    <col min="6914" max="6915" width="6.421875" style="1" customWidth="1"/>
    <col min="6916" max="6916" width="16.8515625" style="1" customWidth="1"/>
    <col min="6917" max="6917" width="17.421875" style="1" customWidth="1"/>
    <col min="6918" max="6918" width="16.28125" style="1" customWidth="1"/>
    <col min="6919" max="6919" width="15.28125" style="1" customWidth="1"/>
    <col min="6920" max="6920" width="15.421875" style="1" customWidth="1"/>
    <col min="6921" max="6923" width="14.57421875" style="1" customWidth="1"/>
    <col min="6924" max="6924" width="25.28125" style="1" customWidth="1"/>
    <col min="6925" max="7167" width="9.140625" style="1" customWidth="1"/>
    <col min="7168" max="7168" width="23.140625" style="1" customWidth="1"/>
    <col min="7169" max="7169" width="43.8515625" style="1" customWidth="1"/>
    <col min="7170" max="7171" width="6.421875" style="1" customWidth="1"/>
    <col min="7172" max="7172" width="16.8515625" style="1" customWidth="1"/>
    <col min="7173" max="7173" width="17.421875" style="1" customWidth="1"/>
    <col min="7174" max="7174" width="16.28125" style="1" customWidth="1"/>
    <col min="7175" max="7175" width="15.28125" style="1" customWidth="1"/>
    <col min="7176" max="7176" width="15.421875" style="1" customWidth="1"/>
    <col min="7177" max="7179" width="14.57421875" style="1" customWidth="1"/>
    <col min="7180" max="7180" width="25.28125" style="1" customWidth="1"/>
    <col min="7181" max="7423" width="9.140625" style="1" customWidth="1"/>
    <col min="7424" max="7424" width="23.140625" style="1" customWidth="1"/>
    <col min="7425" max="7425" width="43.8515625" style="1" customWidth="1"/>
    <col min="7426" max="7427" width="6.421875" style="1" customWidth="1"/>
    <col min="7428" max="7428" width="16.8515625" style="1" customWidth="1"/>
    <col min="7429" max="7429" width="17.421875" style="1" customWidth="1"/>
    <col min="7430" max="7430" width="16.28125" style="1" customWidth="1"/>
    <col min="7431" max="7431" width="15.28125" style="1" customWidth="1"/>
    <col min="7432" max="7432" width="15.421875" style="1" customWidth="1"/>
    <col min="7433" max="7435" width="14.57421875" style="1" customWidth="1"/>
    <col min="7436" max="7436" width="25.28125" style="1" customWidth="1"/>
    <col min="7437" max="7679" width="9.140625" style="1" customWidth="1"/>
    <col min="7680" max="7680" width="23.140625" style="1" customWidth="1"/>
    <col min="7681" max="7681" width="43.8515625" style="1" customWidth="1"/>
    <col min="7682" max="7683" width="6.421875" style="1" customWidth="1"/>
    <col min="7684" max="7684" width="16.8515625" style="1" customWidth="1"/>
    <col min="7685" max="7685" width="17.421875" style="1" customWidth="1"/>
    <col min="7686" max="7686" width="16.28125" style="1" customWidth="1"/>
    <col min="7687" max="7687" width="15.28125" style="1" customWidth="1"/>
    <col min="7688" max="7688" width="15.421875" style="1" customWidth="1"/>
    <col min="7689" max="7691" width="14.57421875" style="1" customWidth="1"/>
    <col min="7692" max="7692" width="25.28125" style="1" customWidth="1"/>
    <col min="7693" max="7935" width="9.140625" style="1" customWidth="1"/>
    <col min="7936" max="7936" width="23.140625" style="1" customWidth="1"/>
    <col min="7937" max="7937" width="43.8515625" style="1" customWidth="1"/>
    <col min="7938" max="7939" width="6.421875" style="1" customWidth="1"/>
    <col min="7940" max="7940" width="16.8515625" style="1" customWidth="1"/>
    <col min="7941" max="7941" width="17.421875" style="1" customWidth="1"/>
    <col min="7942" max="7942" width="16.28125" style="1" customWidth="1"/>
    <col min="7943" max="7943" width="15.28125" style="1" customWidth="1"/>
    <col min="7944" max="7944" width="15.421875" style="1" customWidth="1"/>
    <col min="7945" max="7947" width="14.57421875" style="1" customWidth="1"/>
    <col min="7948" max="7948" width="25.28125" style="1" customWidth="1"/>
    <col min="7949" max="8191" width="9.140625" style="1" customWidth="1"/>
    <col min="8192" max="8192" width="23.140625" style="1" customWidth="1"/>
    <col min="8193" max="8193" width="43.8515625" style="1" customWidth="1"/>
    <col min="8194" max="8195" width="6.421875" style="1" customWidth="1"/>
    <col min="8196" max="8196" width="16.8515625" style="1" customWidth="1"/>
    <col min="8197" max="8197" width="17.421875" style="1" customWidth="1"/>
    <col min="8198" max="8198" width="16.28125" style="1" customWidth="1"/>
    <col min="8199" max="8199" width="15.28125" style="1" customWidth="1"/>
    <col min="8200" max="8200" width="15.421875" style="1" customWidth="1"/>
    <col min="8201" max="8203" width="14.57421875" style="1" customWidth="1"/>
    <col min="8204" max="8204" width="25.28125" style="1" customWidth="1"/>
    <col min="8205" max="8447" width="9.140625" style="1" customWidth="1"/>
    <col min="8448" max="8448" width="23.140625" style="1" customWidth="1"/>
    <col min="8449" max="8449" width="43.8515625" style="1" customWidth="1"/>
    <col min="8450" max="8451" width="6.421875" style="1" customWidth="1"/>
    <col min="8452" max="8452" width="16.8515625" style="1" customWidth="1"/>
    <col min="8453" max="8453" width="17.421875" style="1" customWidth="1"/>
    <col min="8454" max="8454" width="16.28125" style="1" customWidth="1"/>
    <col min="8455" max="8455" width="15.28125" style="1" customWidth="1"/>
    <col min="8456" max="8456" width="15.421875" style="1" customWidth="1"/>
    <col min="8457" max="8459" width="14.57421875" style="1" customWidth="1"/>
    <col min="8460" max="8460" width="25.28125" style="1" customWidth="1"/>
    <col min="8461" max="8703" width="9.140625" style="1" customWidth="1"/>
    <col min="8704" max="8704" width="23.140625" style="1" customWidth="1"/>
    <col min="8705" max="8705" width="43.8515625" style="1" customWidth="1"/>
    <col min="8706" max="8707" width="6.421875" style="1" customWidth="1"/>
    <col min="8708" max="8708" width="16.8515625" style="1" customWidth="1"/>
    <col min="8709" max="8709" width="17.421875" style="1" customWidth="1"/>
    <col min="8710" max="8710" width="16.28125" style="1" customWidth="1"/>
    <col min="8711" max="8711" width="15.28125" style="1" customWidth="1"/>
    <col min="8712" max="8712" width="15.421875" style="1" customWidth="1"/>
    <col min="8713" max="8715" width="14.57421875" style="1" customWidth="1"/>
    <col min="8716" max="8716" width="25.28125" style="1" customWidth="1"/>
    <col min="8717" max="8959" width="9.140625" style="1" customWidth="1"/>
    <col min="8960" max="8960" width="23.140625" style="1" customWidth="1"/>
    <col min="8961" max="8961" width="43.8515625" style="1" customWidth="1"/>
    <col min="8962" max="8963" width="6.421875" style="1" customWidth="1"/>
    <col min="8964" max="8964" width="16.8515625" style="1" customWidth="1"/>
    <col min="8965" max="8965" width="17.421875" style="1" customWidth="1"/>
    <col min="8966" max="8966" width="16.28125" style="1" customWidth="1"/>
    <col min="8967" max="8967" width="15.28125" style="1" customWidth="1"/>
    <col min="8968" max="8968" width="15.421875" style="1" customWidth="1"/>
    <col min="8969" max="8971" width="14.57421875" style="1" customWidth="1"/>
    <col min="8972" max="8972" width="25.28125" style="1" customWidth="1"/>
    <col min="8973" max="9215" width="9.140625" style="1" customWidth="1"/>
    <col min="9216" max="9216" width="23.140625" style="1" customWidth="1"/>
    <col min="9217" max="9217" width="43.8515625" style="1" customWidth="1"/>
    <col min="9218" max="9219" width="6.421875" style="1" customWidth="1"/>
    <col min="9220" max="9220" width="16.8515625" style="1" customWidth="1"/>
    <col min="9221" max="9221" width="17.421875" style="1" customWidth="1"/>
    <col min="9222" max="9222" width="16.28125" style="1" customWidth="1"/>
    <col min="9223" max="9223" width="15.28125" style="1" customWidth="1"/>
    <col min="9224" max="9224" width="15.421875" style="1" customWidth="1"/>
    <col min="9225" max="9227" width="14.57421875" style="1" customWidth="1"/>
    <col min="9228" max="9228" width="25.28125" style="1" customWidth="1"/>
    <col min="9229" max="9471" width="9.140625" style="1" customWidth="1"/>
    <col min="9472" max="9472" width="23.140625" style="1" customWidth="1"/>
    <col min="9473" max="9473" width="43.8515625" style="1" customWidth="1"/>
    <col min="9474" max="9475" width="6.421875" style="1" customWidth="1"/>
    <col min="9476" max="9476" width="16.8515625" style="1" customWidth="1"/>
    <col min="9477" max="9477" width="17.421875" style="1" customWidth="1"/>
    <col min="9478" max="9478" width="16.28125" style="1" customWidth="1"/>
    <col min="9479" max="9479" width="15.28125" style="1" customWidth="1"/>
    <col min="9480" max="9480" width="15.421875" style="1" customWidth="1"/>
    <col min="9481" max="9483" width="14.57421875" style="1" customWidth="1"/>
    <col min="9484" max="9484" width="25.28125" style="1" customWidth="1"/>
    <col min="9485" max="9727" width="9.140625" style="1" customWidth="1"/>
    <col min="9728" max="9728" width="23.140625" style="1" customWidth="1"/>
    <col min="9729" max="9729" width="43.8515625" style="1" customWidth="1"/>
    <col min="9730" max="9731" width="6.421875" style="1" customWidth="1"/>
    <col min="9732" max="9732" width="16.8515625" style="1" customWidth="1"/>
    <col min="9733" max="9733" width="17.421875" style="1" customWidth="1"/>
    <col min="9734" max="9734" width="16.28125" style="1" customWidth="1"/>
    <col min="9735" max="9735" width="15.28125" style="1" customWidth="1"/>
    <col min="9736" max="9736" width="15.421875" style="1" customWidth="1"/>
    <col min="9737" max="9739" width="14.57421875" style="1" customWidth="1"/>
    <col min="9740" max="9740" width="25.28125" style="1" customWidth="1"/>
    <col min="9741" max="9983" width="9.140625" style="1" customWidth="1"/>
    <col min="9984" max="9984" width="23.140625" style="1" customWidth="1"/>
    <col min="9985" max="9985" width="43.8515625" style="1" customWidth="1"/>
    <col min="9986" max="9987" width="6.421875" style="1" customWidth="1"/>
    <col min="9988" max="9988" width="16.8515625" style="1" customWidth="1"/>
    <col min="9989" max="9989" width="17.421875" style="1" customWidth="1"/>
    <col min="9990" max="9990" width="16.28125" style="1" customWidth="1"/>
    <col min="9991" max="9991" width="15.28125" style="1" customWidth="1"/>
    <col min="9992" max="9992" width="15.421875" style="1" customWidth="1"/>
    <col min="9993" max="9995" width="14.57421875" style="1" customWidth="1"/>
    <col min="9996" max="9996" width="25.28125" style="1" customWidth="1"/>
    <col min="9997" max="10239" width="9.140625" style="1" customWidth="1"/>
    <col min="10240" max="10240" width="23.140625" style="1" customWidth="1"/>
    <col min="10241" max="10241" width="43.8515625" style="1" customWidth="1"/>
    <col min="10242" max="10243" width="6.421875" style="1" customWidth="1"/>
    <col min="10244" max="10244" width="16.8515625" style="1" customWidth="1"/>
    <col min="10245" max="10245" width="17.421875" style="1" customWidth="1"/>
    <col min="10246" max="10246" width="16.28125" style="1" customWidth="1"/>
    <col min="10247" max="10247" width="15.28125" style="1" customWidth="1"/>
    <col min="10248" max="10248" width="15.421875" style="1" customWidth="1"/>
    <col min="10249" max="10251" width="14.57421875" style="1" customWidth="1"/>
    <col min="10252" max="10252" width="25.28125" style="1" customWidth="1"/>
    <col min="10253" max="10495" width="9.140625" style="1" customWidth="1"/>
    <col min="10496" max="10496" width="23.140625" style="1" customWidth="1"/>
    <col min="10497" max="10497" width="43.8515625" style="1" customWidth="1"/>
    <col min="10498" max="10499" width="6.421875" style="1" customWidth="1"/>
    <col min="10500" max="10500" width="16.8515625" style="1" customWidth="1"/>
    <col min="10501" max="10501" width="17.421875" style="1" customWidth="1"/>
    <col min="10502" max="10502" width="16.28125" style="1" customWidth="1"/>
    <col min="10503" max="10503" width="15.28125" style="1" customWidth="1"/>
    <col min="10504" max="10504" width="15.421875" style="1" customWidth="1"/>
    <col min="10505" max="10507" width="14.57421875" style="1" customWidth="1"/>
    <col min="10508" max="10508" width="25.28125" style="1" customWidth="1"/>
    <col min="10509" max="10751" width="9.140625" style="1" customWidth="1"/>
    <col min="10752" max="10752" width="23.140625" style="1" customWidth="1"/>
    <col min="10753" max="10753" width="43.8515625" style="1" customWidth="1"/>
    <col min="10754" max="10755" width="6.421875" style="1" customWidth="1"/>
    <col min="10756" max="10756" width="16.8515625" style="1" customWidth="1"/>
    <col min="10757" max="10757" width="17.421875" style="1" customWidth="1"/>
    <col min="10758" max="10758" width="16.28125" style="1" customWidth="1"/>
    <col min="10759" max="10759" width="15.28125" style="1" customWidth="1"/>
    <col min="10760" max="10760" width="15.421875" style="1" customWidth="1"/>
    <col min="10761" max="10763" width="14.57421875" style="1" customWidth="1"/>
    <col min="10764" max="10764" width="25.28125" style="1" customWidth="1"/>
    <col min="10765" max="11007" width="9.140625" style="1" customWidth="1"/>
    <col min="11008" max="11008" width="23.140625" style="1" customWidth="1"/>
    <col min="11009" max="11009" width="43.8515625" style="1" customWidth="1"/>
    <col min="11010" max="11011" width="6.421875" style="1" customWidth="1"/>
    <col min="11012" max="11012" width="16.8515625" style="1" customWidth="1"/>
    <col min="11013" max="11013" width="17.421875" style="1" customWidth="1"/>
    <col min="11014" max="11014" width="16.28125" style="1" customWidth="1"/>
    <col min="11015" max="11015" width="15.28125" style="1" customWidth="1"/>
    <col min="11016" max="11016" width="15.421875" style="1" customWidth="1"/>
    <col min="11017" max="11019" width="14.57421875" style="1" customWidth="1"/>
    <col min="11020" max="11020" width="25.28125" style="1" customWidth="1"/>
    <col min="11021" max="11263" width="9.140625" style="1" customWidth="1"/>
    <col min="11264" max="11264" width="23.140625" style="1" customWidth="1"/>
    <col min="11265" max="11265" width="43.8515625" style="1" customWidth="1"/>
    <col min="11266" max="11267" width="6.421875" style="1" customWidth="1"/>
    <col min="11268" max="11268" width="16.8515625" style="1" customWidth="1"/>
    <col min="11269" max="11269" width="17.421875" style="1" customWidth="1"/>
    <col min="11270" max="11270" width="16.28125" style="1" customWidth="1"/>
    <col min="11271" max="11271" width="15.28125" style="1" customWidth="1"/>
    <col min="11272" max="11272" width="15.421875" style="1" customWidth="1"/>
    <col min="11273" max="11275" width="14.57421875" style="1" customWidth="1"/>
    <col min="11276" max="11276" width="25.28125" style="1" customWidth="1"/>
    <col min="11277" max="11519" width="9.140625" style="1" customWidth="1"/>
    <col min="11520" max="11520" width="23.140625" style="1" customWidth="1"/>
    <col min="11521" max="11521" width="43.8515625" style="1" customWidth="1"/>
    <col min="11522" max="11523" width="6.421875" style="1" customWidth="1"/>
    <col min="11524" max="11524" width="16.8515625" style="1" customWidth="1"/>
    <col min="11525" max="11525" width="17.421875" style="1" customWidth="1"/>
    <col min="11526" max="11526" width="16.28125" style="1" customWidth="1"/>
    <col min="11527" max="11527" width="15.28125" style="1" customWidth="1"/>
    <col min="11528" max="11528" width="15.421875" style="1" customWidth="1"/>
    <col min="11529" max="11531" width="14.57421875" style="1" customWidth="1"/>
    <col min="11532" max="11532" width="25.28125" style="1" customWidth="1"/>
    <col min="11533" max="11775" width="9.140625" style="1" customWidth="1"/>
    <col min="11776" max="11776" width="23.140625" style="1" customWidth="1"/>
    <col min="11777" max="11777" width="43.8515625" style="1" customWidth="1"/>
    <col min="11778" max="11779" width="6.421875" style="1" customWidth="1"/>
    <col min="11780" max="11780" width="16.8515625" style="1" customWidth="1"/>
    <col min="11781" max="11781" width="17.421875" style="1" customWidth="1"/>
    <col min="11782" max="11782" width="16.28125" style="1" customWidth="1"/>
    <col min="11783" max="11783" width="15.28125" style="1" customWidth="1"/>
    <col min="11784" max="11784" width="15.421875" style="1" customWidth="1"/>
    <col min="11785" max="11787" width="14.57421875" style="1" customWidth="1"/>
    <col min="11788" max="11788" width="25.28125" style="1" customWidth="1"/>
    <col min="11789" max="12031" width="9.140625" style="1" customWidth="1"/>
    <col min="12032" max="12032" width="23.140625" style="1" customWidth="1"/>
    <col min="12033" max="12033" width="43.8515625" style="1" customWidth="1"/>
    <col min="12034" max="12035" width="6.421875" style="1" customWidth="1"/>
    <col min="12036" max="12036" width="16.8515625" style="1" customWidth="1"/>
    <col min="12037" max="12037" width="17.421875" style="1" customWidth="1"/>
    <col min="12038" max="12038" width="16.28125" style="1" customWidth="1"/>
    <col min="12039" max="12039" width="15.28125" style="1" customWidth="1"/>
    <col min="12040" max="12040" width="15.421875" style="1" customWidth="1"/>
    <col min="12041" max="12043" width="14.57421875" style="1" customWidth="1"/>
    <col min="12044" max="12044" width="25.28125" style="1" customWidth="1"/>
    <col min="12045" max="12287" width="9.140625" style="1" customWidth="1"/>
    <col min="12288" max="12288" width="23.140625" style="1" customWidth="1"/>
    <col min="12289" max="12289" width="43.8515625" style="1" customWidth="1"/>
    <col min="12290" max="12291" width="6.421875" style="1" customWidth="1"/>
    <col min="12292" max="12292" width="16.8515625" style="1" customWidth="1"/>
    <col min="12293" max="12293" width="17.421875" style="1" customWidth="1"/>
    <col min="12294" max="12294" width="16.28125" style="1" customWidth="1"/>
    <col min="12295" max="12295" width="15.28125" style="1" customWidth="1"/>
    <col min="12296" max="12296" width="15.421875" style="1" customWidth="1"/>
    <col min="12297" max="12299" width="14.57421875" style="1" customWidth="1"/>
    <col min="12300" max="12300" width="25.28125" style="1" customWidth="1"/>
    <col min="12301" max="12543" width="9.140625" style="1" customWidth="1"/>
    <col min="12544" max="12544" width="23.140625" style="1" customWidth="1"/>
    <col min="12545" max="12545" width="43.8515625" style="1" customWidth="1"/>
    <col min="12546" max="12547" width="6.421875" style="1" customWidth="1"/>
    <col min="12548" max="12548" width="16.8515625" style="1" customWidth="1"/>
    <col min="12549" max="12549" width="17.421875" style="1" customWidth="1"/>
    <col min="12550" max="12550" width="16.28125" style="1" customWidth="1"/>
    <col min="12551" max="12551" width="15.28125" style="1" customWidth="1"/>
    <col min="12552" max="12552" width="15.421875" style="1" customWidth="1"/>
    <col min="12553" max="12555" width="14.57421875" style="1" customWidth="1"/>
    <col min="12556" max="12556" width="25.28125" style="1" customWidth="1"/>
    <col min="12557" max="12799" width="9.140625" style="1" customWidth="1"/>
    <col min="12800" max="12800" width="23.140625" style="1" customWidth="1"/>
    <col min="12801" max="12801" width="43.8515625" style="1" customWidth="1"/>
    <col min="12802" max="12803" width="6.421875" style="1" customWidth="1"/>
    <col min="12804" max="12804" width="16.8515625" style="1" customWidth="1"/>
    <col min="12805" max="12805" width="17.421875" style="1" customWidth="1"/>
    <col min="12806" max="12806" width="16.28125" style="1" customWidth="1"/>
    <col min="12807" max="12807" width="15.28125" style="1" customWidth="1"/>
    <col min="12808" max="12808" width="15.421875" style="1" customWidth="1"/>
    <col min="12809" max="12811" width="14.57421875" style="1" customWidth="1"/>
    <col min="12812" max="12812" width="25.28125" style="1" customWidth="1"/>
    <col min="12813" max="13055" width="9.140625" style="1" customWidth="1"/>
    <col min="13056" max="13056" width="23.140625" style="1" customWidth="1"/>
    <col min="13057" max="13057" width="43.8515625" style="1" customWidth="1"/>
    <col min="13058" max="13059" width="6.421875" style="1" customWidth="1"/>
    <col min="13060" max="13060" width="16.8515625" style="1" customWidth="1"/>
    <col min="13061" max="13061" width="17.421875" style="1" customWidth="1"/>
    <col min="13062" max="13062" width="16.28125" style="1" customWidth="1"/>
    <col min="13063" max="13063" width="15.28125" style="1" customWidth="1"/>
    <col min="13064" max="13064" width="15.421875" style="1" customWidth="1"/>
    <col min="13065" max="13067" width="14.57421875" style="1" customWidth="1"/>
    <col min="13068" max="13068" width="25.28125" style="1" customWidth="1"/>
    <col min="13069" max="13311" width="9.140625" style="1" customWidth="1"/>
    <col min="13312" max="13312" width="23.140625" style="1" customWidth="1"/>
    <col min="13313" max="13313" width="43.8515625" style="1" customWidth="1"/>
    <col min="13314" max="13315" width="6.421875" style="1" customWidth="1"/>
    <col min="13316" max="13316" width="16.8515625" style="1" customWidth="1"/>
    <col min="13317" max="13317" width="17.421875" style="1" customWidth="1"/>
    <col min="13318" max="13318" width="16.28125" style="1" customWidth="1"/>
    <col min="13319" max="13319" width="15.28125" style="1" customWidth="1"/>
    <col min="13320" max="13320" width="15.421875" style="1" customWidth="1"/>
    <col min="13321" max="13323" width="14.57421875" style="1" customWidth="1"/>
    <col min="13324" max="13324" width="25.28125" style="1" customWidth="1"/>
    <col min="13325" max="13567" width="9.140625" style="1" customWidth="1"/>
    <col min="13568" max="13568" width="23.140625" style="1" customWidth="1"/>
    <col min="13569" max="13569" width="43.8515625" style="1" customWidth="1"/>
    <col min="13570" max="13571" width="6.421875" style="1" customWidth="1"/>
    <col min="13572" max="13572" width="16.8515625" style="1" customWidth="1"/>
    <col min="13573" max="13573" width="17.421875" style="1" customWidth="1"/>
    <col min="13574" max="13574" width="16.28125" style="1" customWidth="1"/>
    <col min="13575" max="13575" width="15.28125" style="1" customWidth="1"/>
    <col min="13576" max="13576" width="15.421875" style="1" customWidth="1"/>
    <col min="13577" max="13579" width="14.57421875" style="1" customWidth="1"/>
    <col min="13580" max="13580" width="25.28125" style="1" customWidth="1"/>
    <col min="13581" max="13823" width="9.140625" style="1" customWidth="1"/>
    <col min="13824" max="13824" width="23.140625" style="1" customWidth="1"/>
    <col min="13825" max="13825" width="43.8515625" style="1" customWidth="1"/>
    <col min="13826" max="13827" width="6.421875" style="1" customWidth="1"/>
    <col min="13828" max="13828" width="16.8515625" style="1" customWidth="1"/>
    <col min="13829" max="13829" width="17.421875" style="1" customWidth="1"/>
    <col min="13830" max="13830" width="16.28125" style="1" customWidth="1"/>
    <col min="13831" max="13831" width="15.28125" style="1" customWidth="1"/>
    <col min="13832" max="13832" width="15.421875" style="1" customWidth="1"/>
    <col min="13833" max="13835" width="14.57421875" style="1" customWidth="1"/>
    <col min="13836" max="13836" width="25.28125" style="1" customWidth="1"/>
    <col min="13837" max="14079" width="9.140625" style="1" customWidth="1"/>
    <col min="14080" max="14080" width="23.140625" style="1" customWidth="1"/>
    <col min="14081" max="14081" width="43.8515625" style="1" customWidth="1"/>
    <col min="14082" max="14083" width="6.421875" style="1" customWidth="1"/>
    <col min="14084" max="14084" width="16.8515625" style="1" customWidth="1"/>
    <col min="14085" max="14085" width="17.421875" style="1" customWidth="1"/>
    <col min="14086" max="14086" width="16.28125" style="1" customWidth="1"/>
    <col min="14087" max="14087" width="15.28125" style="1" customWidth="1"/>
    <col min="14088" max="14088" width="15.421875" style="1" customWidth="1"/>
    <col min="14089" max="14091" width="14.57421875" style="1" customWidth="1"/>
    <col min="14092" max="14092" width="25.28125" style="1" customWidth="1"/>
    <col min="14093" max="14335" width="9.140625" style="1" customWidth="1"/>
    <col min="14336" max="14336" width="23.140625" style="1" customWidth="1"/>
    <col min="14337" max="14337" width="43.8515625" style="1" customWidth="1"/>
    <col min="14338" max="14339" width="6.421875" style="1" customWidth="1"/>
    <col min="14340" max="14340" width="16.8515625" style="1" customWidth="1"/>
    <col min="14341" max="14341" width="17.421875" style="1" customWidth="1"/>
    <col min="14342" max="14342" width="16.28125" style="1" customWidth="1"/>
    <col min="14343" max="14343" width="15.28125" style="1" customWidth="1"/>
    <col min="14344" max="14344" width="15.421875" style="1" customWidth="1"/>
    <col min="14345" max="14347" width="14.57421875" style="1" customWidth="1"/>
    <col min="14348" max="14348" width="25.28125" style="1" customWidth="1"/>
    <col min="14349" max="14591" width="9.140625" style="1" customWidth="1"/>
    <col min="14592" max="14592" width="23.140625" style="1" customWidth="1"/>
    <col min="14593" max="14593" width="43.8515625" style="1" customWidth="1"/>
    <col min="14594" max="14595" width="6.421875" style="1" customWidth="1"/>
    <col min="14596" max="14596" width="16.8515625" style="1" customWidth="1"/>
    <col min="14597" max="14597" width="17.421875" style="1" customWidth="1"/>
    <col min="14598" max="14598" width="16.28125" style="1" customWidth="1"/>
    <col min="14599" max="14599" width="15.28125" style="1" customWidth="1"/>
    <col min="14600" max="14600" width="15.421875" style="1" customWidth="1"/>
    <col min="14601" max="14603" width="14.57421875" style="1" customWidth="1"/>
    <col min="14604" max="14604" width="25.28125" style="1" customWidth="1"/>
    <col min="14605" max="14847" width="9.140625" style="1" customWidth="1"/>
    <col min="14848" max="14848" width="23.140625" style="1" customWidth="1"/>
    <col min="14849" max="14849" width="43.8515625" style="1" customWidth="1"/>
    <col min="14850" max="14851" width="6.421875" style="1" customWidth="1"/>
    <col min="14852" max="14852" width="16.8515625" style="1" customWidth="1"/>
    <col min="14853" max="14853" width="17.421875" style="1" customWidth="1"/>
    <col min="14854" max="14854" width="16.28125" style="1" customWidth="1"/>
    <col min="14855" max="14855" width="15.28125" style="1" customWidth="1"/>
    <col min="14856" max="14856" width="15.421875" style="1" customWidth="1"/>
    <col min="14857" max="14859" width="14.57421875" style="1" customWidth="1"/>
    <col min="14860" max="14860" width="25.28125" style="1" customWidth="1"/>
    <col min="14861" max="15103" width="9.140625" style="1" customWidth="1"/>
    <col min="15104" max="15104" width="23.140625" style="1" customWidth="1"/>
    <col min="15105" max="15105" width="43.8515625" style="1" customWidth="1"/>
    <col min="15106" max="15107" width="6.421875" style="1" customWidth="1"/>
    <col min="15108" max="15108" width="16.8515625" style="1" customWidth="1"/>
    <col min="15109" max="15109" width="17.421875" style="1" customWidth="1"/>
    <col min="15110" max="15110" width="16.28125" style="1" customWidth="1"/>
    <col min="15111" max="15111" width="15.28125" style="1" customWidth="1"/>
    <col min="15112" max="15112" width="15.421875" style="1" customWidth="1"/>
    <col min="15113" max="15115" width="14.57421875" style="1" customWidth="1"/>
    <col min="15116" max="15116" width="25.28125" style="1" customWidth="1"/>
    <col min="15117" max="15359" width="9.140625" style="1" customWidth="1"/>
    <col min="15360" max="15360" width="23.140625" style="1" customWidth="1"/>
    <col min="15361" max="15361" width="43.8515625" style="1" customWidth="1"/>
    <col min="15362" max="15363" width="6.421875" style="1" customWidth="1"/>
    <col min="15364" max="15364" width="16.8515625" style="1" customWidth="1"/>
    <col min="15365" max="15365" width="17.421875" style="1" customWidth="1"/>
    <col min="15366" max="15366" width="16.28125" style="1" customWidth="1"/>
    <col min="15367" max="15367" width="15.28125" style="1" customWidth="1"/>
    <col min="15368" max="15368" width="15.421875" style="1" customWidth="1"/>
    <col min="15369" max="15371" width="14.57421875" style="1" customWidth="1"/>
    <col min="15372" max="15372" width="25.28125" style="1" customWidth="1"/>
    <col min="15373" max="15615" width="9.140625" style="1" customWidth="1"/>
    <col min="15616" max="15616" width="23.140625" style="1" customWidth="1"/>
    <col min="15617" max="15617" width="43.8515625" style="1" customWidth="1"/>
    <col min="15618" max="15619" width="6.421875" style="1" customWidth="1"/>
    <col min="15620" max="15620" width="16.8515625" style="1" customWidth="1"/>
    <col min="15621" max="15621" width="17.421875" style="1" customWidth="1"/>
    <col min="15622" max="15622" width="16.28125" style="1" customWidth="1"/>
    <col min="15623" max="15623" width="15.28125" style="1" customWidth="1"/>
    <col min="15624" max="15624" width="15.421875" style="1" customWidth="1"/>
    <col min="15625" max="15627" width="14.57421875" style="1" customWidth="1"/>
    <col min="15628" max="15628" width="25.28125" style="1" customWidth="1"/>
    <col min="15629" max="15871" width="9.140625" style="1" customWidth="1"/>
    <col min="15872" max="15872" width="23.140625" style="1" customWidth="1"/>
    <col min="15873" max="15873" width="43.8515625" style="1" customWidth="1"/>
    <col min="15874" max="15875" width="6.421875" style="1" customWidth="1"/>
    <col min="15876" max="15876" width="16.8515625" style="1" customWidth="1"/>
    <col min="15877" max="15877" width="17.421875" style="1" customWidth="1"/>
    <col min="15878" max="15878" width="16.28125" style="1" customWidth="1"/>
    <col min="15879" max="15879" width="15.28125" style="1" customWidth="1"/>
    <col min="15880" max="15880" width="15.421875" style="1" customWidth="1"/>
    <col min="15881" max="15883" width="14.57421875" style="1" customWidth="1"/>
    <col min="15884" max="15884" width="25.28125" style="1" customWidth="1"/>
    <col min="15885" max="16127" width="9.140625" style="1" customWidth="1"/>
    <col min="16128" max="16128" width="23.140625" style="1" customWidth="1"/>
    <col min="16129" max="16129" width="43.8515625" style="1" customWidth="1"/>
    <col min="16130" max="16131" width="6.421875" style="1" customWidth="1"/>
    <col min="16132" max="16132" width="16.8515625" style="1" customWidth="1"/>
    <col min="16133" max="16133" width="17.421875" style="1" customWidth="1"/>
    <col min="16134" max="16134" width="16.28125" style="1" customWidth="1"/>
    <col min="16135" max="16135" width="15.28125" style="1" customWidth="1"/>
    <col min="16136" max="16136" width="15.421875" style="1" customWidth="1"/>
    <col min="16137" max="16139" width="14.57421875" style="1" customWidth="1"/>
    <col min="16140" max="16140" width="25.28125" style="1" customWidth="1"/>
    <col min="16141" max="16384" width="9.140625" style="1" customWidth="1"/>
  </cols>
  <sheetData>
    <row r="1" spans="1:10" ht="18">
      <c r="A1" s="51" t="s">
        <v>65</v>
      </c>
      <c r="F1" s="3"/>
      <c r="G1" s="3"/>
      <c r="H1" s="3"/>
      <c r="J1" s="4" t="s">
        <v>0</v>
      </c>
    </row>
    <row r="2" spans="1:6" ht="18.6" thickBot="1">
      <c r="A2" s="112" t="s">
        <v>54</v>
      </c>
      <c r="B2" s="112"/>
      <c r="C2" s="112"/>
      <c r="D2" s="112"/>
      <c r="E2" s="112"/>
      <c r="F2" s="112"/>
    </row>
    <row r="3" spans="1:11" ht="75.75" customHeight="1">
      <c r="A3" s="113" t="s">
        <v>1</v>
      </c>
      <c r="B3" s="5" t="s">
        <v>2</v>
      </c>
      <c r="C3" s="115" t="s">
        <v>3</v>
      </c>
      <c r="D3" s="6"/>
      <c r="E3" s="117" t="s">
        <v>4</v>
      </c>
      <c r="F3" s="118"/>
      <c r="G3" s="110" t="s">
        <v>5</v>
      </c>
      <c r="H3" s="111"/>
      <c r="I3" s="110" t="s">
        <v>6</v>
      </c>
      <c r="J3" s="111"/>
      <c r="K3" s="7"/>
    </row>
    <row r="4" spans="1:26" ht="54.75" customHeight="1" thickBot="1">
      <c r="A4" s="114" t="s">
        <v>7</v>
      </c>
      <c r="B4" s="8"/>
      <c r="C4" s="116"/>
      <c r="D4" s="9"/>
      <c r="E4" s="10" t="s">
        <v>8</v>
      </c>
      <c r="F4" s="11" t="s">
        <v>9</v>
      </c>
      <c r="G4" s="11" t="s">
        <v>8</v>
      </c>
      <c r="H4" s="12" t="s">
        <v>10</v>
      </c>
      <c r="I4" s="11" t="s">
        <v>8</v>
      </c>
      <c r="J4" s="12" t="s">
        <v>10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8" customHeight="1">
      <c r="A5" s="98" t="s">
        <v>11</v>
      </c>
      <c r="B5" s="15" t="s">
        <v>12</v>
      </c>
      <c r="C5" s="16">
        <v>1</v>
      </c>
      <c r="D5" s="16" t="s">
        <v>13</v>
      </c>
      <c r="E5" s="17"/>
      <c r="F5" s="18">
        <f>+E5*1000/$E$28</f>
        <v>0</v>
      </c>
      <c r="G5" s="121"/>
      <c r="H5" s="18">
        <f>+G5*1000/$G$28</f>
        <v>0</v>
      </c>
      <c r="I5" s="19"/>
      <c r="J5" s="18"/>
      <c r="K5" s="20"/>
      <c r="L5" s="21"/>
      <c r="M5" s="21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8" customHeight="1">
      <c r="A6" s="99"/>
      <c r="B6" s="67" t="s">
        <v>60</v>
      </c>
      <c r="C6" s="65" t="s">
        <v>55</v>
      </c>
      <c r="D6" s="23" t="s">
        <v>13</v>
      </c>
      <c r="E6" s="17"/>
      <c r="F6" s="26">
        <f aca="true" t="shared" si="0" ref="F6:F22">+E6*1000/$E$28</f>
        <v>0</v>
      </c>
      <c r="G6" s="122"/>
      <c r="H6" s="24">
        <f>+G6*1000/$G$28</f>
        <v>0</v>
      </c>
      <c r="I6" s="64"/>
      <c r="J6" s="24"/>
      <c r="K6" s="20"/>
      <c r="L6" s="21"/>
      <c r="M6" s="21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8" customHeight="1">
      <c r="A7" s="99"/>
      <c r="B7" s="67" t="s">
        <v>61</v>
      </c>
      <c r="C7" s="66" t="s">
        <v>56</v>
      </c>
      <c r="D7" s="23" t="s">
        <v>13</v>
      </c>
      <c r="E7" s="17"/>
      <c r="F7" s="26">
        <f t="shared" si="0"/>
        <v>0</v>
      </c>
      <c r="G7" s="122"/>
      <c r="H7" s="24">
        <f aca="true" t="shared" si="1" ref="H7:H23">+G7*1000/$G$28</f>
        <v>0</v>
      </c>
      <c r="I7" s="64"/>
      <c r="J7" s="24"/>
      <c r="K7" s="20"/>
      <c r="L7" s="21"/>
      <c r="M7" s="21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8" customHeight="1">
      <c r="A8" s="99"/>
      <c r="B8" s="67" t="s">
        <v>62</v>
      </c>
      <c r="C8" s="65" t="s">
        <v>57</v>
      </c>
      <c r="D8" s="27" t="s">
        <v>13</v>
      </c>
      <c r="E8" s="17"/>
      <c r="F8" s="26">
        <f t="shared" si="0"/>
        <v>0</v>
      </c>
      <c r="G8" s="122"/>
      <c r="H8" s="24">
        <f t="shared" si="1"/>
        <v>0</v>
      </c>
      <c r="I8" s="64"/>
      <c r="J8" s="24"/>
      <c r="K8" s="20"/>
      <c r="L8" s="21"/>
      <c r="M8" s="2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8" customHeight="1">
      <c r="A9" s="99"/>
      <c r="B9" s="68" t="s">
        <v>63</v>
      </c>
      <c r="C9" s="65" t="s">
        <v>58</v>
      </c>
      <c r="D9" s="28" t="s">
        <v>13</v>
      </c>
      <c r="E9" s="17"/>
      <c r="F9" s="26">
        <f t="shared" si="0"/>
        <v>0</v>
      </c>
      <c r="G9" s="122"/>
      <c r="H9" s="24">
        <f t="shared" si="1"/>
        <v>0</v>
      </c>
      <c r="I9" s="64"/>
      <c r="J9" s="24"/>
      <c r="K9" s="20"/>
      <c r="L9" s="21"/>
      <c r="M9" s="2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8" customHeight="1">
      <c r="A10" s="99"/>
      <c r="B10" s="68" t="s">
        <v>64</v>
      </c>
      <c r="C10" s="66" t="s">
        <v>59</v>
      </c>
      <c r="D10" s="28" t="s">
        <v>13</v>
      </c>
      <c r="E10" s="17"/>
      <c r="F10" s="24">
        <f t="shared" si="0"/>
        <v>0</v>
      </c>
      <c r="G10" s="122"/>
      <c r="H10" s="24">
        <f t="shared" si="1"/>
        <v>0</v>
      </c>
      <c r="I10" s="64"/>
      <c r="J10" s="24"/>
      <c r="K10" s="20"/>
      <c r="L10" s="21"/>
      <c r="M10" s="21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8" customHeight="1">
      <c r="A11" s="99"/>
      <c r="B11" s="22" t="s">
        <v>14</v>
      </c>
      <c r="C11" s="23">
        <v>2</v>
      </c>
      <c r="D11" s="23" t="s">
        <v>13</v>
      </c>
      <c r="E11" s="17"/>
      <c r="F11" s="24">
        <f t="shared" si="0"/>
        <v>0</v>
      </c>
      <c r="G11" s="123"/>
      <c r="H11" s="24">
        <f t="shared" si="1"/>
        <v>0</v>
      </c>
      <c r="I11" s="25"/>
      <c r="J11" s="26"/>
      <c r="K11" s="20"/>
      <c r="L11" s="21"/>
      <c r="M11" s="2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8" customHeight="1">
      <c r="A12" s="99"/>
      <c r="B12" s="22" t="s">
        <v>15</v>
      </c>
      <c r="C12" s="23">
        <v>3</v>
      </c>
      <c r="D12" s="23" t="s">
        <v>13</v>
      </c>
      <c r="E12" s="17"/>
      <c r="F12" s="26">
        <f t="shared" si="0"/>
        <v>0</v>
      </c>
      <c r="G12" s="123"/>
      <c r="H12" s="24">
        <f t="shared" si="1"/>
        <v>0</v>
      </c>
      <c r="I12" s="75"/>
      <c r="J12" s="26"/>
      <c r="K12" s="20"/>
      <c r="L12" s="21"/>
      <c r="M12" s="21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8" customHeight="1">
      <c r="A13" s="99"/>
      <c r="B13" s="22" t="s">
        <v>16</v>
      </c>
      <c r="C13" s="23">
        <v>4</v>
      </c>
      <c r="D13" s="27" t="s">
        <v>17</v>
      </c>
      <c r="E13" s="17"/>
      <c r="F13" s="26">
        <f t="shared" si="0"/>
        <v>0</v>
      </c>
      <c r="G13" s="25"/>
      <c r="H13" s="24"/>
      <c r="I13" s="127"/>
      <c r="J13" s="26">
        <f>+I13*1000/$I$28</f>
        <v>0</v>
      </c>
      <c r="K13" s="20"/>
      <c r="L13" s="21"/>
      <c r="M13" s="2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8" customHeight="1">
      <c r="A14" s="99"/>
      <c r="B14" s="22" t="s">
        <v>18</v>
      </c>
      <c r="C14" s="23">
        <v>5</v>
      </c>
      <c r="D14" s="28" t="s">
        <v>13</v>
      </c>
      <c r="E14" s="17"/>
      <c r="F14" s="26">
        <f t="shared" si="0"/>
        <v>0</v>
      </c>
      <c r="G14" s="25"/>
      <c r="H14" s="24"/>
      <c r="I14" s="127"/>
      <c r="J14" s="26">
        <f>+I14*1000/$I$28</f>
        <v>0</v>
      </c>
      <c r="K14" s="20"/>
      <c r="L14" s="21"/>
      <c r="M14" s="21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8" customHeight="1">
      <c r="A15" s="99"/>
      <c r="B15" s="22" t="s">
        <v>19</v>
      </c>
      <c r="C15" s="23">
        <v>6</v>
      </c>
      <c r="D15" s="28" t="s">
        <v>13</v>
      </c>
      <c r="E15" s="17"/>
      <c r="F15" s="26">
        <f t="shared" si="0"/>
        <v>0</v>
      </c>
      <c r="G15" s="124"/>
      <c r="H15" s="24">
        <f t="shared" si="1"/>
        <v>0</v>
      </c>
      <c r="I15" s="25"/>
      <c r="J15" s="26"/>
      <c r="K15" s="20"/>
      <c r="L15" s="21"/>
      <c r="M15" s="21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" customHeight="1">
      <c r="A16" s="99"/>
      <c r="B16" s="22" t="s">
        <v>20</v>
      </c>
      <c r="C16" s="23">
        <v>7</v>
      </c>
      <c r="D16" s="28" t="s">
        <v>13</v>
      </c>
      <c r="E16" s="17"/>
      <c r="F16" s="26">
        <f t="shared" si="0"/>
        <v>0</v>
      </c>
      <c r="G16" s="124"/>
      <c r="H16" s="24">
        <f t="shared" si="1"/>
        <v>0</v>
      </c>
      <c r="I16" s="25"/>
      <c r="J16" s="26"/>
      <c r="K16" s="20"/>
      <c r="L16" s="21"/>
      <c r="M16" s="2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8" customHeight="1">
      <c r="A17" s="99"/>
      <c r="B17" s="22" t="s">
        <v>21</v>
      </c>
      <c r="C17" s="23">
        <v>8</v>
      </c>
      <c r="D17" s="28" t="s">
        <v>17</v>
      </c>
      <c r="E17" s="17"/>
      <c r="F17" s="26">
        <f t="shared" si="0"/>
        <v>0</v>
      </c>
      <c r="G17" s="25"/>
      <c r="H17" s="24"/>
      <c r="I17" s="124"/>
      <c r="J17" s="26">
        <f aca="true" t="shared" si="2" ref="J17:J18">+I17*1000/$I$28</f>
        <v>0</v>
      </c>
      <c r="K17" s="20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8" customHeight="1">
      <c r="A18" s="99"/>
      <c r="B18" s="22" t="s">
        <v>22</v>
      </c>
      <c r="C18" s="23">
        <v>9</v>
      </c>
      <c r="D18" s="28" t="s">
        <v>17</v>
      </c>
      <c r="E18" s="17"/>
      <c r="F18" s="26">
        <f t="shared" si="0"/>
        <v>0</v>
      </c>
      <c r="G18" s="25"/>
      <c r="H18" s="24"/>
      <c r="I18" s="124"/>
      <c r="J18" s="26">
        <f t="shared" si="2"/>
        <v>0</v>
      </c>
      <c r="K18" s="20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8" customHeight="1">
      <c r="A19" s="99"/>
      <c r="B19" s="22" t="s">
        <v>23</v>
      </c>
      <c r="C19" s="23">
        <v>10</v>
      </c>
      <c r="D19" s="28" t="s">
        <v>13</v>
      </c>
      <c r="E19" s="17"/>
      <c r="F19" s="26">
        <f t="shared" si="0"/>
        <v>0</v>
      </c>
      <c r="G19" s="124"/>
      <c r="H19" s="24">
        <f t="shared" si="1"/>
        <v>0</v>
      </c>
      <c r="I19" s="25"/>
      <c r="J19" s="26"/>
      <c r="K19" s="20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8" customHeight="1">
      <c r="A20" s="99"/>
      <c r="B20" s="22" t="s">
        <v>24</v>
      </c>
      <c r="C20" s="23">
        <v>11</v>
      </c>
      <c r="D20" s="28" t="s">
        <v>17</v>
      </c>
      <c r="E20" s="17"/>
      <c r="F20" s="26">
        <f t="shared" si="0"/>
        <v>0</v>
      </c>
      <c r="G20" s="25"/>
      <c r="H20" s="24"/>
      <c r="I20" s="124"/>
      <c r="J20" s="26">
        <f aca="true" t="shared" si="3" ref="J20:J22">+I20*1000/$I$28</f>
        <v>0</v>
      </c>
      <c r="K20" s="20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8" customHeight="1">
      <c r="A21" s="99"/>
      <c r="B21" s="22" t="s">
        <v>25</v>
      </c>
      <c r="C21" s="23">
        <v>13</v>
      </c>
      <c r="D21" s="28" t="s">
        <v>17</v>
      </c>
      <c r="E21" s="17"/>
      <c r="F21" s="26">
        <f t="shared" si="0"/>
        <v>0</v>
      </c>
      <c r="G21" s="25"/>
      <c r="H21" s="24"/>
      <c r="I21" s="124"/>
      <c r="J21" s="26">
        <f t="shared" si="3"/>
        <v>0</v>
      </c>
      <c r="K21" s="20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8" customHeight="1">
      <c r="A22" s="99"/>
      <c r="B22" s="22" t="s">
        <v>26</v>
      </c>
      <c r="C22" s="23">
        <v>14</v>
      </c>
      <c r="D22" s="28" t="s">
        <v>17</v>
      </c>
      <c r="E22" s="17"/>
      <c r="F22" s="26">
        <f t="shared" si="0"/>
        <v>0</v>
      </c>
      <c r="G22" s="25"/>
      <c r="H22" s="24"/>
      <c r="I22" s="124"/>
      <c r="J22" s="26">
        <f t="shared" si="3"/>
        <v>0</v>
      </c>
      <c r="K22" s="20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8" customHeight="1">
      <c r="A23" s="99"/>
      <c r="B23" s="52" t="s">
        <v>43</v>
      </c>
      <c r="C23" s="23">
        <v>15</v>
      </c>
      <c r="D23" s="28" t="s">
        <v>13</v>
      </c>
      <c r="E23" s="120"/>
      <c r="F23" s="26"/>
      <c r="G23" s="125"/>
      <c r="H23" s="78">
        <f t="shared" si="1"/>
        <v>0</v>
      </c>
      <c r="I23" s="25"/>
      <c r="J23" s="26"/>
      <c r="K23" s="20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8" customHeight="1" thickBot="1">
      <c r="A24" s="99"/>
      <c r="B24" s="29" t="s">
        <v>27</v>
      </c>
      <c r="C24" s="31">
        <v>16</v>
      </c>
      <c r="D24" s="70" t="s">
        <v>17</v>
      </c>
      <c r="E24" s="71"/>
      <c r="F24" s="72">
        <f>+E24*1000/$E$28</f>
        <v>0</v>
      </c>
      <c r="G24" s="73"/>
      <c r="H24" s="72"/>
      <c r="I24" s="126"/>
      <c r="J24" s="80">
        <f>+I24*1000/$I$28</f>
        <v>0</v>
      </c>
      <c r="K24" s="20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8" customHeight="1" thickBot="1">
      <c r="A25" s="100"/>
      <c r="B25" s="30" t="s">
        <v>28</v>
      </c>
      <c r="C25" s="69">
        <v>17</v>
      </c>
      <c r="D25" s="39"/>
      <c r="E25" s="76">
        <f aca="true" t="shared" si="4" ref="E25:J25">SUM(E5:E24)-E6-E7-E8-E9-E10</f>
        <v>0</v>
      </c>
      <c r="F25" s="77">
        <f t="shared" si="4"/>
        <v>0</v>
      </c>
      <c r="G25" s="76">
        <f t="shared" si="4"/>
        <v>0</v>
      </c>
      <c r="H25" s="79">
        <f t="shared" si="4"/>
        <v>0</v>
      </c>
      <c r="I25" s="76">
        <f t="shared" si="4"/>
        <v>0</v>
      </c>
      <c r="J25" s="79">
        <f t="shared" si="4"/>
        <v>0</v>
      </c>
      <c r="K25" s="50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54" customHeight="1">
      <c r="A26" s="32" t="s">
        <v>53</v>
      </c>
      <c r="B26" s="33"/>
      <c r="C26" s="34">
        <v>18</v>
      </c>
      <c r="D26" s="35"/>
      <c r="E26" s="101">
        <v>39394</v>
      </c>
      <c r="F26" s="102"/>
      <c r="G26" s="103">
        <f>+E26</f>
        <v>39394</v>
      </c>
      <c r="H26" s="103"/>
      <c r="I26" s="104">
        <f>+G26</f>
        <v>39394</v>
      </c>
      <c r="J26" s="105"/>
      <c r="K26" s="3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11" ht="30" customHeight="1">
      <c r="A27" s="32" t="s">
        <v>29</v>
      </c>
      <c r="B27" s="37"/>
      <c r="C27" s="34">
        <v>19</v>
      </c>
      <c r="D27" s="35"/>
      <c r="E27" s="106">
        <v>12</v>
      </c>
      <c r="F27" s="107"/>
      <c r="G27" s="103">
        <f>+E27</f>
        <v>12</v>
      </c>
      <c r="H27" s="103"/>
      <c r="I27" s="108">
        <f>+E27</f>
        <v>12</v>
      </c>
      <c r="J27" s="109"/>
      <c r="K27" s="36"/>
    </row>
    <row r="28" spans="1:11" ht="53.25" customHeight="1" thickBot="1">
      <c r="A28" s="32" t="s">
        <v>52</v>
      </c>
      <c r="B28" s="38"/>
      <c r="C28" s="39">
        <v>20</v>
      </c>
      <c r="D28" s="40"/>
      <c r="E28" s="87">
        <f>+E26*E27</f>
        <v>472728</v>
      </c>
      <c r="F28" s="88"/>
      <c r="G28" s="89">
        <f>+G26*G27</f>
        <v>472728</v>
      </c>
      <c r="H28" s="89"/>
      <c r="I28" s="87">
        <f>+I26*I27</f>
        <v>472728</v>
      </c>
      <c r="J28" s="88"/>
      <c r="K28" s="41"/>
    </row>
    <row r="29" spans="1:6" ht="18.6" thickBot="1">
      <c r="A29" s="95" t="s">
        <v>67</v>
      </c>
      <c r="B29" s="96"/>
      <c r="C29" s="96"/>
      <c r="D29" s="97"/>
      <c r="E29" s="74">
        <f>+E25*7</f>
        <v>0</v>
      </c>
      <c r="F29" s="42"/>
    </row>
    <row r="30" spans="1:6" ht="14.4">
      <c r="A30" s="42"/>
      <c r="B30" s="43"/>
      <c r="C30" s="44"/>
      <c r="D30" s="44"/>
      <c r="E30" s="42"/>
      <c r="F30" s="42"/>
    </row>
    <row r="31" spans="1:2" ht="15.6">
      <c r="A31" s="45"/>
      <c r="B31" s="46" t="s">
        <v>69</v>
      </c>
    </row>
    <row r="32" spans="1:2" ht="16.2" thickBot="1">
      <c r="A32" s="53"/>
      <c r="B32" s="46" t="s">
        <v>70</v>
      </c>
    </row>
    <row r="33" spans="1:2" ht="16.2" thickBot="1">
      <c r="A33" s="74"/>
      <c r="B33" s="1" t="s">
        <v>71</v>
      </c>
    </row>
    <row r="36" ht="15">
      <c r="A36" s="47"/>
    </row>
    <row r="41" spans="1:10" ht="14.4">
      <c r="A41" s="48" t="s">
        <v>30</v>
      </c>
      <c r="B41" s="90" t="s">
        <v>31</v>
      </c>
      <c r="C41" s="91"/>
      <c r="D41" s="91"/>
      <c r="E41" s="91"/>
      <c r="F41" s="91"/>
      <c r="G41" s="91"/>
      <c r="H41" s="91"/>
      <c r="I41" s="91"/>
      <c r="J41" s="91"/>
    </row>
    <row r="42" spans="1:10" ht="24" customHeight="1">
      <c r="A42" s="49">
        <v>1</v>
      </c>
      <c r="B42" s="84" t="s">
        <v>66</v>
      </c>
      <c r="C42" s="85"/>
      <c r="D42" s="85"/>
      <c r="E42" s="85"/>
      <c r="F42" s="85"/>
      <c r="G42" s="85"/>
      <c r="H42" s="85"/>
      <c r="I42" s="85"/>
      <c r="J42" s="86"/>
    </row>
    <row r="43" spans="1:10" ht="28.5" customHeight="1">
      <c r="A43" s="49">
        <v>2</v>
      </c>
      <c r="B43" s="92" t="s">
        <v>32</v>
      </c>
      <c r="C43" s="93"/>
      <c r="D43" s="93"/>
      <c r="E43" s="93"/>
      <c r="F43" s="93"/>
      <c r="G43" s="93"/>
      <c r="H43" s="93"/>
      <c r="I43" s="93"/>
      <c r="J43" s="94"/>
    </row>
    <row r="44" spans="1:10" ht="17.25" customHeight="1">
      <c r="A44" s="49">
        <v>3</v>
      </c>
      <c r="B44" s="92" t="s">
        <v>33</v>
      </c>
      <c r="C44" s="93"/>
      <c r="D44" s="93"/>
      <c r="E44" s="93"/>
      <c r="F44" s="93"/>
      <c r="G44" s="93"/>
      <c r="H44" s="93"/>
      <c r="I44" s="93"/>
      <c r="J44" s="94"/>
    </row>
    <row r="45" spans="1:10" ht="12.75" customHeight="1">
      <c r="A45" s="49">
        <v>4</v>
      </c>
      <c r="B45" s="84" t="s">
        <v>34</v>
      </c>
      <c r="C45" s="85"/>
      <c r="D45" s="85"/>
      <c r="E45" s="85"/>
      <c r="F45" s="85"/>
      <c r="G45" s="85"/>
      <c r="H45" s="85"/>
      <c r="I45" s="85"/>
      <c r="J45" s="86"/>
    </row>
    <row r="46" spans="1:10" ht="12.75" customHeight="1">
      <c r="A46" s="49">
        <v>5</v>
      </c>
      <c r="B46" s="84" t="s">
        <v>35</v>
      </c>
      <c r="C46" s="85"/>
      <c r="D46" s="85"/>
      <c r="E46" s="85"/>
      <c r="F46" s="85"/>
      <c r="G46" s="85"/>
      <c r="H46" s="85"/>
      <c r="I46" s="85"/>
      <c r="J46" s="86"/>
    </row>
    <row r="47" spans="1:10" ht="12.75" customHeight="1">
      <c r="A47" s="49">
        <v>6</v>
      </c>
      <c r="B47" s="84" t="s">
        <v>36</v>
      </c>
      <c r="C47" s="85"/>
      <c r="D47" s="85"/>
      <c r="E47" s="85"/>
      <c r="F47" s="85"/>
      <c r="G47" s="85"/>
      <c r="H47" s="85"/>
      <c r="I47" s="85"/>
      <c r="J47" s="86"/>
    </row>
    <row r="48" spans="1:10" ht="30.75" customHeight="1">
      <c r="A48" s="49">
        <v>7</v>
      </c>
      <c r="B48" s="92" t="s">
        <v>37</v>
      </c>
      <c r="C48" s="93"/>
      <c r="D48" s="93"/>
      <c r="E48" s="93"/>
      <c r="F48" s="93"/>
      <c r="G48" s="93"/>
      <c r="H48" s="93"/>
      <c r="I48" s="93"/>
      <c r="J48" s="94"/>
    </row>
    <row r="49" spans="1:10" ht="14.4">
      <c r="A49" s="49">
        <v>8</v>
      </c>
      <c r="B49" s="84" t="s">
        <v>38</v>
      </c>
      <c r="C49" s="85"/>
      <c r="D49" s="85"/>
      <c r="E49" s="85"/>
      <c r="F49" s="85"/>
      <c r="G49" s="85"/>
      <c r="H49" s="85"/>
      <c r="I49" s="85"/>
      <c r="J49" s="86"/>
    </row>
    <row r="50" spans="1:10" ht="14.4">
      <c r="A50" s="49">
        <v>9</v>
      </c>
      <c r="B50" s="84" t="s">
        <v>22</v>
      </c>
      <c r="C50" s="85"/>
      <c r="D50" s="85"/>
      <c r="E50" s="85"/>
      <c r="F50" s="85"/>
      <c r="G50" s="85"/>
      <c r="H50" s="85"/>
      <c r="I50" s="85"/>
      <c r="J50" s="86"/>
    </row>
    <row r="51" spans="1:10" ht="14.4">
      <c r="A51" s="49">
        <v>10</v>
      </c>
      <c r="B51" s="84" t="s">
        <v>23</v>
      </c>
      <c r="C51" s="85"/>
      <c r="D51" s="85"/>
      <c r="E51" s="85"/>
      <c r="F51" s="85"/>
      <c r="G51" s="85"/>
      <c r="H51" s="85"/>
      <c r="I51" s="85"/>
      <c r="J51" s="86"/>
    </row>
    <row r="52" spans="1:10" ht="12.75" customHeight="1">
      <c r="A52" s="49">
        <v>11</v>
      </c>
      <c r="B52" s="84" t="s">
        <v>39</v>
      </c>
      <c r="C52" s="85"/>
      <c r="D52" s="85"/>
      <c r="E52" s="85"/>
      <c r="F52" s="85"/>
      <c r="G52" s="85"/>
      <c r="H52" s="85"/>
      <c r="I52" s="85"/>
      <c r="J52" s="86"/>
    </row>
    <row r="53" spans="1:10" ht="27" customHeight="1">
      <c r="A53" s="49">
        <v>12</v>
      </c>
      <c r="B53" s="81" t="s">
        <v>40</v>
      </c>
      <c r="C53" s="82"/>
      <c r="D53" s="82"/>
      <c r="E53" s="82"/>
      <c r="F53" s="82"/>
      <c r="G53" s="82"/>
      <c r="H53" s="82"/>
      <c r="I53" s="82"/>
      <c r="J53" s="83"/>
    </row>
    <row r="54" spans="1:10" ht="30.75" customHeight="1">
      <c r="A54" s="49">
        <v>13</v>
      </c>
      <c r="B54" s="81" t="s">
        <v>41</v>
      </c>
      <c r="C54" s="82"/>
      <c r="D54" s="82"/>
      <c r="E54" s="82"/>
      <c r="F54" s="82"/>
      <c r="G54" s="82"/>
      <c r="H54" s="82"/>
      <c r="I54" s="82"/>
      <c r="J54" s="83"/>
    </row>
    <row r="55" spans="1:10" ht="15.75" customHeight="1">
      <c r="A55" s="49">
        <v>14</v>
      </c>
      <c r="B55" s="81" t="s">
        <v>26</v>
      </c>
      <c r="C55" s="82"/>
      <c r="D55" s="82"/>
      <c r="E55" s="82"/>
      <c r="F55" s="82"/>
      <c r="G55" s="82"/>
      <c r="H55" s="82"/>
      <c r="I55" s="82"/>
      <c r="J55" s="83"/>
    </row>
    <row r="56" spans="1:10" ht="15" customHeight="1">
      <c r="A56" s="49">
        <v>15</v>
      </c>
      <c r="B56" s="81" t="s">
        <v>68</v>
      </c>
      <c r="C56" s="82"/>
      <c r="D56" s="82"/>
      <c r="E56" s="82"/>
      <c r="F56" s="82"/>
      <c r="G56" s="82"/>
      <c r="H56" s="82"/>
      <c r="I56" s="82"/>
      <c r="J56" s="83"/>
    </row>
    <row r="57" spans="1:10" ht="14.4">
      <c r="A57" s="49">
        <v>16</v>
      </c>
      <c r="B57" s="81" t="s">
        <v>27</v>
      </c>
      <c r="C57" s="82"/>
      <c r="D57" s="82"/>
      <c r="E57" s="82"/>
      <c r="F57" s="82"/>
      <c r="G57" s="82"/>
      <c r="H57" s="82"/>
      <c r="I57" s="82"/>
      <c r="J57" s="83"/>
    </row>
    <row r="58" spans="1:10" ht="14.4">
      <c r="A58" s="49">
        <v>17</v>
      </c>
      <c r="B58" s="84" t="s">
        <v>42</v>
      </c>
      <c r="C58" s="85"/>
      <c r="D58" s="85"/>
      <c r="E58" s="85"/>
      <c r="F58" s="85"/>
      <c r="G58" s="85"/>
      <c r="H58" s="85"/>
      <c r="I58" s="85"/>
      <c r="J58" s="86"/>
    </row>
  </sheetData>
  <sheetProtection algorithmName="SHA-512" hashValue="yrZqnLyfNpDtjQ+mdHGhA6TjuqpHurKSyBqd4m4/WZX2jYpdHa9P5cVvPWvNyF+Mo50OybiS7lIm9gtYWQt8Ew==" saltValue="Mx4rmz5LZ2BvVgq1CMcFeg==" spinCount="100000" sheet="1" selectLockedCells="1"/>
  <mergeCells count="35">
    <mergeCell ref="I3:J3"/>
    <mergeCell ref="A2:F2"/>
    <mergeCell ref="A3:A4"/>
    <mergeCell ref="C3:C4"/>
    <mergeCell ref="E3:F3"/>
    <mergeCell ref="G3:H3"/>
    <mergeCell ref="A5:A25"/>
    <mergeCell ref="E26:F26"/>
    <mergeCell ref="G26:H26"/>
    <mergeCell ref="I26:J26"/>
    <mergeCell ref="E27:F27"/>
    <mergeCell ref="G27:H27"/>
    <mergeCell ref="I27:J27"/>
    <mergeCell ref="B49:J49"/>
    <mergeCell ref="E28:F28"/>
    <mergeCell ref="G28:H28"/>
    <mergeCell ref="I28:J28"/>
    <mergeCell ref="B41:J41"/>
    <mergeCell ref="B42:J42"/>
    <mergeCell ref="B43:J43"/>
    <mergeCell ref="B44:J44"/>
    <mergeCell ref="B45:J45"/>
    <mergeCell ref="B46:J46"/>
    <mergeCell ref="B47:J47"/>
    <mergeCell ref="B48:J48"/>
    <mergeCell ref="A29:D29"/>
    <mergeCell ref="B57:J57"/>
    <mergeCell ref="B58:J58"/>
    <mergeCell ref="B56:J56"/>
    <mergeCell ref="B50:J50"/>
    <mergeCell ref="B51:J51"/>
    <mergeCell ref="B52:J52"/>
    <mergeCell ref="B53:J53"/>
    <mergeCell ref="B54:J54"/>
    <mergeCell ref="B55:J55"/>
  </mergeCells>
  <printOptions/>
  <pageMargins left="0.787401575" right="0.787401575" top="0.984251969" bottom="0.984251969" header="0.4921259845" footer="0.4921259845"/>
  <pageSetup horizontalDpi="600" verticalDpi="600" orientation="landscape" paperSize="9" scale="64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>
      <selection activeCell="B13" sqref="B13"/>
    </sheetView>
  </sheetViews>
  <sheetFormatPr defaultColWidth="9.140625" defaultRowHeight="15"/>
  <cols>
    <col min="2" max="2" width="60.00390625" style="0" customWidth="1"/>
  </cols>
  <sheetData>
    <row r="1" ht="15.6">
      <c r="A1" s="54" t="s">
        <v>44</v>
      </c>
    </row>
    <row r="2" spans="1:2" ht="15">
      <c r="A2" s="55"/>
      <c r="B2" s="56"/>
    </row>
    <row r="3" spans="1:2" ht="20.25" customHeight="1">
      <c r="A3" s="57" t="s">
        <v>45</v>
      </c>
      <c r="B3" s="57" t="s">
        <v>46</v>
      </c>
    </row>
    <row r="4" spans="1:2" ht="20.25" customHeight="1">
      <c r="A4" s="57"/>
      <c r="B4" s="58"/>
    </row>
    <row r="5" spans="1:2" ht="20.25" customHeight="1">
      <c r="A5" s="57"/>
      <c r="B5" s="58"/>
    </row>
    <row r="6" spans="1:2" ht="20.25" customHeight="1">
      <c r="A6" s="57"/>
      <c r="B6" s="58"/>
    </row>
    <row r="7" spans="1:2" ht="20.25" customHeight="1">
      <c r="A7" s="57"/>
      <c r="B7" s="58"/>
    </row>
    <row r="8" spans="1:2" ht="20.25" customHeight="1">
      <c r="A8" s="57"/>
      <c r="B8" s="58"/>
    </row>
    <row r="9" spans="1:2" ht="20.25" customHeight="1">
      <c r="A9" s="57"/>
      <c r="B9" s="58"/>
    </row>
    <row r="10" spans="1:2" ht="20.25" customHeight="1">
      <c r="A10" s="57"/>
      <c r="B10" s="58"/>
    </row>
    <row r="11" spans="1:2" ht="20.25" customHeight="1">
      <c r="A11" s="57"/>
      <c r="B11" s="58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 topLeftCell="A1">
      <selection activeCell="C25" sqref="C25"/>
    </sheetView>
  </sheetViews>
  <sheetFormatPr defaultColWidth="9.140625" defaultRowHeight="15"/>
  <cols>
    <col min="1" max="1" width="19.28125" style="0" customWidth="1"/>
    <col min="2" max="2" width="22.57421875" style="0" customWidth="1"/>
    <col min="3" max="3" width="29.57421875" style="0" customWidth="1"/>
  </cols>
  <sheetData>
    <row r="1" ht="17.4">
      <c r="A1" s="59" t="s">
        <v>43</v>
      </c>
    </row>
    <row r="2" spans="1:3" ht="44.25" customHeight="1">
      <c r="A2" s="119" t="s">
        <v>47</v>
      </c>
      <c r="B2" s="119"/>
      <c r="C2" s="119"/>
    </row>
    <row r="3" spans="1:3" ht="15">
      <c r="A3" s="60" t="s">
        <v>48</v>
      </c>
      <c r="B3" s="61"/>
      <c r="C3" s="63">
        <f>'Výchozí finanční model'!$E$28</f>
        <v>472728</v>
      </c>
    </row>
    <row r="4" spans="1:3" ht="15">
      <c r="A4" s="57" t="s">
        <v>49</v>
      </c>
      <c r="B4" s="57" t="s">
        <v>8</v>
      </c>
      <c r="C4" s="57" t="s">
        <v>51</v>
      </c>
    </row>
    <row r="5" spans="1:3" ht="15">
      <c r="A5" s="57"/>
      <c r="B5" s="57"/>
      <c r="C5" s="57">
        <f>+B5/$C$3</f>
        <v>0</v>
      </c>
    </row>
    <row r="6" spans="1:3" ht="15">
      <c r="A6" s="57"/>
      <c r="B6" s="57"/>
      <c r="C6" s="57">
        <f aca="true" t="shared" si="0" ref="C6:C21">+B6/$C$3</f>
        <v>0</v>
      </c>
    </row>
    <row r="7" spans="1:3" ht="15">
      <c r="A7" s="57"/>
      <c r="B7" s="57"/>
      <c r="C7" s="57">
        <f t="shared" si="0"/>
        <v>0</v>
      </c>
    </row>
    <row r="8" spans="1:3" ht="15">
      <c r="A8" s="57"/>
      <c r="B8" s="57"/>
      <c r="C8" s="57">
        <f t="shared" si="0"/>
        <v>0</v>
      </c>
    </row>
    <row r="9" spans="1:3" ht="15">
      <c r="A9" s="57"/>
      <c r="B9" s="57"/>
      <c r="C9" s="57">
        <f t="shared" si="0"/>
        <v>0</v>
      </c>
    </row>
    <row r="10" spans="1:3" ht="15">
      <c r="A10" s="57"/>
      <c r="B10" s="57"/>
      <c r="C10" s="57">
        <f t="shared" si="0"/>
        <v>0</v>
      </c>
    </row>
    <row r="11" spans="1:3" ht="15">
      <c r="A11" s="57"/>
      <c r="B11" s="57"/>
      <c r="C11" s="57">
        <f t="shared" si="0"/>
        <v>0</v>
      </c>
    </row>
    <row r="12" spans="1:3" ht="15">
      <c r="A12" s="57"/>
      <c r="B12" s="57"/>
      <c r="C12" s="57">
        <f t="shared" si="0"/>
        <v>0</v>
      </c>
    </row>
    <row r="13" spans="1:3" ht="15">
      <c r="A13" s="57"/>
      <c r="B13" s="57"/>
      <c r="C13" s="57">
        <f>+B13/$C$3</f>
        <v>0</v>
      </c>
    </row>
    <row r="14" spans="1:3" ht="15">
      <c r="A14" s="57"/>
      <c r="B14" s="57"/>
      <c r="C14" s="57">
        <f t="shared" si="0"/>
        <v>0</v>
      </c>
    </row>
    <row r="15" spans="1:3" ht="15">
      <c r="A15" s="57"/>
      <c r="B15" s="57"/>
      <c r="C15" s="57">
        <f t="shared" si="0"/>
        <v>0</v>
      </c>
    </row>
    <row r="16" spans="1:3" ht="15">
      <c r="A16" s="57"/>
      <c r="B16" s="57"/>
      <c r="C16" s="57">
        <f t="shared" si="0"/>
        <v>0</v>
      </c>
    </row>
    <row r="17" spans="1:3" ht="15">
      <c r="A17" s="57"/>
      <c r="B17" s="57"/>
      <c r="C17" s="57">
        <f t="shared" si="0"/>
        <v>0</v>
      </c>
    </row>
    <row r="18" spans="1:3" ht="15">
      <c r="A18" s="57"/>
      <c r="B18" s="57"/>
      <c r="C18" s="57">
        <f t="shared" si="0"/>
        <v>0</v>
      </c>
    </row>
    <row r="19" spans="1:3" ht="15">
      <c r="A19" s="57"/>
      <c r="B19" s="57"/>
      <c r="C19" s="57">
        <f t="shared" si="0"/>
        <v>0</v>
      </c>
    </row>
    <row r="20" spans="1:3" ht="15">
      <c r="A20" s="57"/>
      <c r="B20" s="57"/>
      <c r="C20" s="57">
        <f t="shared" si="0"/>
        <v>0</v>
      </c>
    </row>
    <row r="21" spans="1:3" ht="15">
      <c r="A21" s="57"/>
      <c r="B21" s="57"/>
      <c r="C21" s="57">
        <f t="shared" si="0"/>
        <v>0</v>
      </c>
    </row>
    <row r="22" spans="1:3" ht="15">
      <c r="A22" s="57"/>
      <c r="B22" s="57"/>
      <c r="C22" s="57">
        <f>+B22/$C$3</f>
        <v>0</v>
      </c>
    </row>
    <row r="23" spans="1:3" ht="15">
      <c r="A23" s="62" t="s">
        <v>50</v>
      </c>
      <c r="B23" s="62">
        <f>SUM(B5:B22)</f>
        <v>0</v>
      </c>
      <c r="C23" s="62">
        <f>SUM(C5:C22)</f>
        <v>0</v>
      </c>
    </row>
  </sheetData>
  <mergeCells count="1">
    <mergeCell ref="A2:C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Viktorová Lucie</dc:creator>
  <cp:keywords/>
  <dc:description/>
  <cp:lastModifiedBy>Simona Votrubová</cp:lastModifiedBy>
  <cp:lastPrinted>2019-04-26T07:11:10Z</cp:lastPrinted>
  <dcterms:created xsi:type="dcterms:W3CDTF">2019-04-23T11:23:28Z</dcterms:created>
  <dcterms:modified xsi:type="dcterms:W3CDTF">2020-01-14T15:52:00Z</dcterms:modified>
  <cp:category/>
  <cp:version/>
  <cp:contentType/>
  <cp:contentStatus/>
</cp:coreProperties>
</file>